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8c267d37cd7fbf/Documents/Documents Gary/Redistricting/"/>
    </mc:Choice>
  </mc:AlternateContent>
  <xr:revisionPtr revIDLastSave="0" documentId="8_{A5960069-A397-4CEA-8389-47C0A00342E1}" xr6:coauthVersionLast="46" xr6:coauthVersionMax="46" xr10:uidLastSave="{00000000-0000-0000-0000-000000000000}"/>
  <bookViews>
    <workbookView xWindow="-120" yWindow="-120" windowWidth="29040" windowHeight="15840" activeTab="2"/>
  </bookViews>
  <sheets>
    <sheet name="Ref Original 2010-19" sheetId="1" r:id="rId1"/>
    <sheet name="Ref 2019 Alpha" sheetId="3" r:id="rId2"/>
    <sheet name="Overview I" sheetId="6" r:id="rId3"/>
    <sheet name="Analysis 2019 v 2010" sheetId="2" r:id="rId4"/>
    <sheet name="Overview I 0 Tables I-III" sheetId="7" r:id="rId5"/>
    <sheet name="Overview II -Tables IV &amp; V" sheetId="5" r:id="rId6"/>
    <sheet name="2019 Race by County" sheetId="4" r:id="rId7"/>
  </sheets>
  <calcPr calcId="0"/>
</workbook>
</file>

<file path=xl/calcChain.xml><?xml version="1.0" encoding="utf-8"?>
<calcChain xmlns="http://schemas.openxmlformats.org/spreadsheetml/2006/main">
  <c r="I458" i="2" l="1"/>
  <c r="J458" i="2"/>
  <c r="K458" i="2"/>
  <c r="L458" i="2"/>
  <c r="M458" i="2"/>
  <c r="H458" i="2"/>
  <c r="C5" i="4"/>
  <c r="D5" i="4"/>
  <c r="E5" i="4"/>
  <c r="F5" i="4"/>
  <c r="G5" i="4"/>
  <c r="C4" i="4"/>
  <c r="D4" i="4"/>
  <c r="E4" i="4"/>
  <c r="F4" i="4"/>
  <c r="G4" i="4"/>
  <c r="D2" i="4"/>
  <c r="E2" i="4"/>
  <c r="F2" i="4"/>
  <c r="G2" i="4"/>
  <c r="C2" i="4"/>
  <c r="D3" i="4"/>
  <c r="E3" i="4"/>
  <c r="F3" i="4"/>
  <c r="G3" i="4"/>
  <c r="C3" i="4"/>
  <c r="G76" i="4"/>
  <c r="Q55" i="4" s="1"/>
  <c r="F76" i="4"/>
  <c r="E76" i="4"/>
  <c r="D76" i="4"/>
  <c r="N53" i="4" s="1"/>
  <c r="C76" i="4"/>
  <c r="H49" i="4"/>
  <c r="H20" i="4"/>
  <c r="H64" i="4"/>
  <c r="H35" i="4"/>
  <c r="H29" i="4"/>
  <c r="H68" i="4"/>
  <c r="H51" i="4"/>
  <c r="H75" i="4"/>
  <c r="H55" i="4"/>
  <c r="H34" i="4"/>
  <c r="H48" i="4"/>
  <c r="H57" i="4"/>
  <c r="H21" i="4"/>
  <c r="H47" i="4"/>
  <c r="H40" i="4"/>
  <c r="H65" i="4"/>
  <c r="H38" i="4"/>
  <c r="H63" i="4"/>
  <c r="H39" i="4"/>
  <c r="H31" i="4"/>
  <c r="H28" i="4"/>
  <c r="H33" i="4"/>
  <c r="H46" i="4"/>
  <c r="H74" i="4"/>
  <c r="H22" i="4"/>
  <c r="H36" i="4"/>
  <c r="H61" i="4"/>
  <c r="H44" i="4"/>
  <c r="H17" i="4"/>
  <c r="H53" i="4"/>
  <c r="H25" i="4"/>
  <c r="H54" i="4"/>
  <c r="H72" i="4"/>
  <c r="H15" i="4"/>
  <c r="H71" i="4"/>
  <c r="H56" i="4"/>
  <c r="H73" i="4"/>
  <c r="H41" i="4"/>
  <c r="H43" i="4"/>
  <c r="H58" i="4"/>
  <c r="H24" i="4"/>
  <c r="H27" i="4"/>
  <c r="H32" i="4"/>
  <c r="H13" i="4"/>
  <c r="H26" i="4"/>
  <c r="H18" i="4"/>
  <c r="H69" i="4"/>
  <c r="H12" i="4"/>
  <c r="H30" i="4"/>
  <c r="H62" i="4"/>
  <c r="H59" i="4"/>
  <c r="H66" i="4"/>
  <c r="H52" i="4"/>
  <c r="H50" i="4"/>
  <c r="H70" i="4"/>
  <c r="H37" i="4"/>
  <c r="H23" i="4"/>
  <c r="H19" i="4"/>
  <c r="H60" i="4"/>
  <c r="H67" i="4"/>
  <c r="H45" i="4"/>
  <c r="H14" i="4"/>
  <c r="H42" i="4"/>
  <c r="H16" i="4"/>
  <c r="O457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3" i="2"/>
  <c r="I457" i="2"/>
  <c r="J457" i="2"/>
  <c r="K457" i="2"/>
  <c r="L457" i="2"/>
  <c r="M457" i="2"/>
  <c r="H457" i="2"/>
  <c r="E316" i="2"/>
  <c r="D316" i="2"/>
  <c r="C316" i="2"/>
  <c r="D302" i="2"/>
  <c r="E302" i="2"/>
  <c r="C302" i="2"/>
  <c r="G67" i="3"/>
  <c r="F67" i="3"/>
  <c r="E67" i="3"/>
  <c r="D67" i="3"/>
  <c r="C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323" i="1"/>
  <c r="H323" i="1"/>
  <c r="I323" i="1"/>
  <c r="J323" i="1"/>
  <c r="K323" i="1"/>
  <c r="L323" i="1"/>
  <c r="M323" i="1"/>
  <c r="D451" i="2"/>
  <c r="E451" i="2"/>
  <c r="D452" i="2"/>
  <c r="E452" i="2"/>
  <c r="D453" i="2"/>
  <c r="E453" i="2"/>
  <c r="D454" i="2"/>
  <c r="E454" i="2"/>
  <c r="D455" i="2"/>
  <c r="E455" i="2"/>
  <c r="C452" i="2"/>
  <c r="C453" i="2"/>
  <c r="C454" i="2"/>
  <c r="C456" i="2" s="1"/>
  <c r="C455" i="2"/>
  <c r="C451" i="2"/>
  <c r="F323" i="1"/>
  <c r="D456" i="2"/>
  <c r="F453" i="2"/>
  <c r="F452" i="2"/>
  <c r="D449" i="2"/>
  <c r="C449" i="2"/>
  <c r="D442" i="2"/>
  <c r="F442" i="2" s="1"/>
  <c r="C442" i="2"/>
  <c r="D435" i="2"/>
  <c r="C435" i="2"/>
  <c r="F435" i="2" s="1"/>
  <c r="D428" i="2"/>
  <c r="C428" i="2"/>
  <c r="F428" i="2" s="1"/>
  <c r="D421" i="2"/>
  <c r="C421" i="2"/>
  <c r="D414" i="2"/>
  <c r="C414" i="2"/>
  <c r="D407" i="2"/>
  <c r="C407" i="2"/>
  <c r="F407" i="2" s="1"/>
  <c r="D400" i="2"/>
  <c r="C400" i="2"/>
  <c r="D393" i="2"/>
  <c r="C393" i="2"/>
  <c r="F393" i="2" s="1"/>
  <c r="D386" i="2"/>
  <c r="C386" i="2"/>
  <c r="F386" i="2" s="1"/>
  <c r="D379" i="2"/>
  <c r="C379" i="2"/>
  <c r="D372" i="2"/>
  <c r="E372" i="2" s="1"/>
  <c r="C372" i="2"/>
  <c r="D365" i="2"/>
  <c r="C365" i="2"/>
  <c r="D358" i="2"/>
  <c r="F358" i="2" s="1"/>
  <c r="C358" i="2"/>
  <c r="D351" i="2"/>
  <c r="C351" i="2"/>
  <c r="D344" i="2"/>
  <c r="C344" i="2"/>
  <c r="D337" i="2"/>
  <c r="C337" i="2"/>
  <c r="F337" i="2" s="1"/>
  <c r="D330" i="2"/>
  <c r="C330" i="2"/>
  <c r="D323" i="2"/>
  <c r="C323" i="2"/>
  <c r="F323" i="2" s="1"/>
  <c r="D309" i="2"/>
  <c r="F309" i="2" s="1"/>
  <c r="C309" i="2"/>
  <c r="D295" i="2"/>
  <c r="C295" i="2"/>
  <c r="D288" i="2"/>
  <c r="F288" i="2" s="1"/>
  <c r="C288" i="2"/>
  <c r="D281" i="2"/>
  <c r="C281" i="2"/>
  <c r="F281" i="2" s="1"/>
  <c r="D274" i="2"/>
  <c r="F274" i="2" s="1"/>
  <c r="C274" i="2"/>
  <c r="D267" i="2"/>
  <c r="C267" i="2"/>
  <c r="D260" i="2"/>
  <c r="F260" i="2" s="1"/>
  <c r="C260" i="2"/>
  <c r="D253" i="2"/>
  <c r="C253" i="2"/>
  <c r="D246" i="2"/>
  <c r="F246" i="2" s="1"/>
  <c r="C246" i="2"/>
  <c r="D239" i="2"/>
  <c r="E239" i="2" s="1"/>
  <c r="C239" i="2"/>
  <c r="D232" i="2"/>
  <c r="F232" i="2" s="1"/>
  <c r="C232" i="2"/>
  <c r="D225" i="2"/>
  <c r="C225" i="2"/>
  <c r="D218" i="2"/>
  <c r="C218" i="2"/>
  <c r="F218" i="2" s="1"/>
  <c r="D211" i="2"/>
  <c r="C211" i="2"/>
  <c r="F211" i="2" s="1"/>
  <c r="D204" i="2"/>
  <c r="C204" i="2"/>
  <c r="D197" i="2"/>
  <c r="C197" i="2"/>
  <c r="D190" i="2"/>
  <c r="C190" i="2"/>
  <c r="D183" i="2"/>
  <c r="C183" i="2"/>
  <c r="D176" i="2"/>
  <c r="C176" i="2"/>
  <c r="D169" i="2"/>
  <c r="C169" i="2"/>
  <c r="F169" i="2" s="1"/>
  <c r="D162" i="2"/>
  <c r="F162" i="2" s="1"/>
  <c r="C162" i="2"/>
  <c r="D155" i="2"/>
  <c r="C155" i="2"/>
  <c r="D148" i="2"/>
  <c r="F148" i="2" s="1"/>
  <c r="C148" i="2"/>
  <c r="D141" i="2"/>
  <c r="C141" i="2"/>
  <c r="D134" i="2"/>
  <c r="F134" i="2" s="1"/>
  <c r="C134" i="2"/>
  <c r="D127" i="2"/>
  <c r="C127" i="2"/>
  <c r="D120" i="2"/>
  <c r="F120" i="2" s="1"/>
  <c r="C120" i="2"/>
  <c r="D113" i="2"/>
  <c r="E113" i="2" s="1"/>
  <c r="C113" i="2"/>
  <c r="D106" i="2"/>
  <c r="C106" i="2"/>
  <c r="F449" i="2"/>
  <c r="E449" i="2"/>
  <c r="F448" i="2"/>
  <c r="E448" i="2"/>
  <c r="F447" i="2"/>
  <c r="E447" i="2"/>
  <c r="F446" i="2"/>
  <c r="E446" i="2"/>
  <c r="F445" i="2"/>
  <c r="E445" i="2"/>
  <c r="F444" i="2"/>
  <c r="E444" i="2"/>
  <c r="E442" i="2"/>
  <c r="F441" i="2"/>
  <c r="E441" i="2"/>
  <c r="F440" i="2"/>
  <c r="E440" i="2"/>
  <c r="F439" i="2"/>
  <c r="E439" i="2"/>
  <c r="F438" i="2"/>
  <c r="E438" i="2"/>
  <c r="F437" i="2"/>
  <c r="E437" i="2"/>
  <c r="E435" i="2"/>
  <c r="F434" i="2"/>
  <c r="E434" i="2"/>
  <c r="F433" i="2"/>
  <c r="E433" i="2"/>
  <c r="F432" i="2"/>
  <c r="E432" i="2"/>
  <c r="F431" i="2"/>
  <c r="E431" i="2"/>
  <c r="F430" i="2"/>
  <c r="E430" i="2"/>
  <c r="E428" i="2"/>
  <c r="F427" i="2"/>
  <c r="E427" i="2"/>
  <c r="F426" i="2"/>
  <c r="E426" i="2"/>
  <c r="F425" i="2"/>
  <c r="E425" i="2"/>
  <c r="F424" i="2"/>
  <c r="E424" i="2"/>
  <c r="F423" i="2"/>
  <c r="E423" i="2"/>
  <c r="F421" i="2"/>
  <c r="E421" i="2"/>
  <c r="F420" i="2"/>
  <c r="E420" i="2"/>
  <c r="F419" i="2"/>
  <c r="E419" i="2"/>
  <c r="F418" i="2"/>
  <c r="E418" i="2"/>
  <c r="F417" i="2"/>
  <c r="E417" i="2"/>
  <c r="F416" i="2"/>
  <c r="E416" i="2"/>
  <c r="F414" i="2"/>
  <c r="E414" i="2"/>
  <c r="F413" i="2"/>
  <c r="E413" i="2"/>
  <c r="F412" i="2"/>
  <c r="E412" i="2"/>
  <c r="F411" i="2"/>
  <c r="E411" i="2"/>
  <c r="F410" i="2"/>
  <c r="E410" i="2"/>
  <c r="F409" i="2"/>
  <c r="E409" i="2"/>
  <c r="E407" i="2"/>
  <c r="F406" i="2"/>
  <c r="E406" i="2"/>
  <c r="F405" i="2"/>
  <c r="E405" i="2"/>
  <c r="F404" i="2"/>
  <c r="E404" i="2"/>
  <c r="F403" i="2"/>
  <c r="E403" i="2"/>
  <c r="F402" i="2"/>
  <c r="E402" i="2"/>
  <c r="F400" i="2"/>
  <c r="E400" i="2"/>
  <c r="F399" i="2"/>
  <c r="E399" i="2"/>
  <c r="F398" i="2"/>
  <c r="E398" i="2"/>
  <c r="F397" i="2"/>
  <c r="E397" i="2"/>
  <c r="F396" i="2"/>
  <c r="E396" i="2"/>
  <c r="F395" i="2"/>
  <c r="E395" i="2"/>
  <c r="E393" i="2"/>
  <c r="F392" i="2"/>
  <c r="E392" i="2"/>
  <c r="F391" i="2"/>
  <c r="E391" i="2"/>
  <c r="F390" i="2"/>
  <c r="E390" i="2"/>
  <c r="F389" i="2"/>
  <c r="E389" i="2"/>
  <c r="F388" i="2"/>
  <c r="E388" i="2"/>
  <c r="E386" i="2"/>
  <c r="F385" i="2"/>
  <c r="E385" i="2"/>
  <c r="F384" i="2"/>
  <c r="E384" i="2"/>
  <c r="F383" i="2"/>
  <c r="E383" i="2"/>
  <c r="F382" i="2"/>
  <c r="E382" i="2"/>
  <c r="F381" i="2"/>
  <c r="E381" i="2"/>
  <c r="F379" i="2"/>
  <c r="E379" i="2"/>
  <c r="F378" i="2"/>
  <c r="E378" i="2"/>
  <c r="F377" i="2"/>
  <c r="E377" i="2"/>
  <c r="F376" i="2"/>
  <c r="E376" i="2"/>
  <c r="F375" i="2"/>
  <c r="E375" i="2"/>
  <c r="F374" i="2"/>
  <c r="E374" i="2"/>
  <c r="F371" i="2"/>
  <c r="E371" i="2"/>
  <c r="F370" i="2"/>
  <c r="E370" i="2"/>
  <c r="F369" i="2"/>
  <c r="E369" i="2"/>
  <c r="F368" i="2"/>
  <c r="E368" i="2"/>
  <c r="F367" i="2"/>
  <c r="E367" i="2"/>
  <c r="F365" i="2"/>
  <c r="E365" i="2"/>
  <c r="F364" i="2"/>
  <c r="E364" i="2"/>
  <c r="F363" i="2"/>
  <c r="E363" i="2"/>
  <c r="F362" i="2"/>
  <c r="E362" i="2"/>
  <c r="F361" i="2"/>
  <c r="E361" i="2"/>
  <c r="F360" i="2"/>
  <c r="E360" i="2"/>
  <c r="E358" i="2"/>
  <c r="F357" i="2"/>
  <c r="E357" i="2"/>
  <c r="F356" i="2"/>
  <c r="E356" i="2"/>
  <c r="F355" i="2"/>
  <c r="E355" i="2"/>
  <c r="F354" i="2"/>
  <c r="E354" i="2"/>
  <c r="F353" i="2"/>
  <c r="E353" i="2"/>
  <c r="F351" i="2"/>
  <c r="E351" i="2"/>
  <c r="F350" i="2"/>
  <c r="E350" i="2"/>
  <c r="F349" i="2"/>
  <c r="E349" i="2"/>
  <c r="F348" i="2"/>
  <c r="E348" i="2"/>
  <c r="F347" i="2"/>
  <c r="E347" i="2"/>
  <c r="F346" i="2"/>
  <c r="E346" i="2"/>
  <c r="F344" i="2"/>
  <c r="E344" i="2"/>
  <c r="F343" i="2"/>
  <c r="E343" i="2"/>
  <c r="F342" i="2"/>
  <c r="E342" i="2"/>
  <c r="F341" i="2"/>
  <c r="E341" i="2"/>
  <c r="F340" i="2"/>
  <c r="E340" i="2"/>
  <c r="F339" i="2"/>
  <c r="E339" i="2"/>
  <c r="E337" i="2"/>
  <c r="F336" i="2"/>
  <c r="E336" i="2"/>
  <c r="F335" i="2"/>
  <c r="E335" i="2"/>
  <c r="F334" i="2"/>
  <c r="E334" i="2"/>
  <c r="F333" i="2"/>
  <c r="E333" i="2"/>
  <c r="F332" i="2"/>
  <c r="E332" i="2"/>
  <c r="F330" i="2"/>
  <c r="E330" i="2"/>
  <c r="F329" i="2"/>
  <c r="E329" i="2"/>
  <c r="F328" i="2"/>
  <c r="E328" i="2"/>
  <c r="F327" i="2"/>
  <c r="E327" i="2"/>
  <c r="F326" i="2"/>
  <c r="E326" i="2"/>
  <c r="F325" i="2"/>
  <c r="E325" i="2"/>
  <c r="E323" i="2"/>
  <c r="F322" i="2"/>
  <c r="E322" i="2"/>
  <c r="F321" i="2"/>
  <c r="E321" i="2"/>
  <c r="F320" i="2"/>
  <c r="E320" i="2"/>
  <c r="F319" i="2"/>
  <c r="E319" i="2"/>
  <c r="F318" i="2"/>
  <c r="E318" i="2"/>
  <c r="F316" i="2"/>
  <c r="F315" i="2"/>
  <c r="E315" i="2"/>
  <c r="F314" i="2"/>
  <c r="E314" i="2"/>
  <c r="F313" i="2"/>
  <c r="E313" i="2"/>
  <c r="F312" i="2"/>
  <c r="E312" i="2"/>
  <c r="F311" i="2"/>
  <c r="E311" i="2"/>
  <c r="E309" i="2"/>
  <c r="F308" i="2"/>
  <c r="E308" i="2"/>
  <c r="F307" i="2"/>
  <c r="E307" i="2"/>
  <c r="F306" i="2"/>
  <c r="E306" i="2"/>
  <c r="F305" i="2"/>
  <c r="E305" i="2"/>
  <c r="F304" i="2"/>
  <c r="E304" i="2"/>
  <c r="F302" i="2"/>
  <c r="F301" i="2"/>
  <c r="E301" i="2"/>
  <c r="F300" i="2"/>
  <c r="E300" i="2"/>
  <c r="F299" i="2"/>
  <c r="E299" i="2"/>
  <c r="F298" i="2"/>
  <c r="E298" i="2"/>
  <c r="F297" i="2"/>
  <c r="E297" i="2"/>
  <c r="F295" i="2"/>
  <c r="E295" i="2"/>
  <c r="F294" i="2"/>
  <c r="E294" i="2"/>
  <c r="F293" i="2"/>
  <c r="E293" i="2"/>
  <c r="F292" i="2"/>
  <c r="E292" i="2"/>
  <c r="F291" i="2"/>
  <c r="E291" i="2"/>
  <c r="F290" i="2"/>
  <c r="E290" i="2"/>
  <c r="E288" i="2"/>
  <c r="F287" i="2"/>
  <c r="E287" i="2"/>
  <c r="F286" i="2"/>
  <c r="E286" i="2"/>
  <c r="F285" i="2"/>
  <c r="E285" i="2"/>
  <c r="F284" i="2"/>
  <c r="E284" i="2"/>
  <c r="F283" i="2"/>
  <c r="E283" i="2"/>
  <c r="E281" i="2"/>
  <c r="F280" i="2"/>
  <c r="E280" i="2"/>
  <c r="F279" i="2"/>
  <c r="E279" i="2"/>
  <c r="F278" i="2"/>
  <c r="E278" i="2"/>
  <c r="F277" i="2"/>
  <c r="E277" i="2"/>
  <c r="F276" i="2"/>
  <c r="E276" i="2"/>
  <c r="E274" i="2"/>
  <c r="F273" i="2"/>
  <c r="E273" i="2"/>
  <c r="F272" i="2"/>
  <c r="E272" i="2"/>
  <c r="F271" i="2"/>
  <c r="E271" i="2"/>
  <c r="F270" i="2"/>
  <c r="E270" i="2"/>
  <c r="F269" i="2"/>
  <c r="E269" i="2"/>
  <c r="F267" i="2"/>
  <c r="E267" i="2"/>
  <c r="F266" i="2"/>
  <c r="E266" i="2"/>
  <c r="F265" i="2"/>
  <c r="E265" i="2"/>
  <c r="F264" i="2"/>
  <c r="E264" i="2"/>
  <c r="F263" i="2"/>
  <c r="E263" i="2"/>
  <c r="F262" i="2"/>
  <c r="E262" i="2"/>
  <c r="E260" i="2"/>
  <c r="F259" i="2"/>
  <c r="E259" i="2"/>
  <c r="F258" i="2"/>
  <c r="E258" i="2"/>
  <c r="F257" i="2"/>
  <c r="E257" i="2"/>
  <c r="F256" i="2"/>
  <c r="E256" i="2"/>
  <c r="F255" i="2"/>
  <c r="E255" i="2"/>
  <c r="F253" i="2"/>
  <c r="E253" i="2"/>
  <c r="F252" i="2"/>
  <c r="E252" i="2"/>
  <c r="F251" i="2"/>
  <c r="E251" i="2"/>
  <c r="F250" i="2"/>
  <c r="E250" i="2"/>
  <c r="F249" i="2"/>
  <c r="E249" i="2"/>
  <c r="F248" i="2"/>
  <c r="E248" i="2"/>
  <c r="E246" i="2"/>
  <c r="F245" i="2"/>
  <c r="E245" i="2"/>
  <c r="F244" i="2"/>
  <c r="E244" i="2"/>
  <c r="F243" i="2"/>
  <c r="E243" i="2"/>
  <c r="F242" i="2"/>
  <c r="E242" i="2"/>
  <c r="F241" i="2"/>
  <c r="E241" i="2"/>
  <c r="F239" i="2"/>
  <c r="F238" i="2"/>
  <c r="E238" i="2"/>
  <c r="F237" i="2"/>
  <c r="E237" i="2"/>
  <c r="F236" i="2"/>
  <c r="E236" i="2"/>
  <c r="F235" i="2"/>
  <c r="E235" i="2"/>
  <c r="F234" i="2"/>
  <c r="E234" i="2"/>
  <c r="E232" i="2"/>
  <c r="F231" i="2"/>
  <c r="E231" i="2"/>
  <c r="F230" i="2"/>
  <c r="E230" i="2"/>
  <c r="F229" i="2"/>
  <c r="E229" i="2"/>
  <c r="F228" i="2"/>
  <c r="E228" i="2"/>
  <c r="F227" i="2"/>
  <c r="E227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7" i="2"/>
  <c r="E217" i="2"/>
  <c r="F216" i="2"/>
  <c r="E216" i="2"/>
  <c r="F215" i="2"/>
  <c r="E215" i="2"/>
  <c r="F214" i="2"/>
  <c r="E214" i="2"/>
  <c r="F213" i="2"/>
  <c r="E213" i="2"/>
  <c r="E211" i="2"/>
  <c r="F210" i="2"/>
  <c r="E210" i="2"/>
  <c r="F209" i="2"/>
  <c r="E209" i="2"/>
  <c r="F208" i="2"/>
  <c r="E208" i="2"/>
  <c r="F207" i="2"/>
  <c r="E207" i="2"/>
  <c r="F206" i="2"/>
  <c r="E206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3" i="2"/>
  <c r="E183" i="2"/>
  <c r="F182" i="2"/>
  <c r="E182" i="2"/>
  <c r="F181" i="2"/>
  <c r="E181" i="2"/>
  <c r="F180" i="2"/>
  <c r="E180" i="2"/>
  <c r="F179" i="2"/>
  <c r="E179" i="2"/>
  <c r="F178" i="2"/>
  <c r="E178" i="2"/>
  <c r="F176" i="2"/>
  <c r="E176" i="2"/>
  <c r="F175" i="2"/>
  <c r="E175" i="2"/>
  <c r="F174" i="2"/>
  <c r="E174" i="2"/>
  <c r="F173" i="2"/>
  <c r="E173" i="2"/>
  <c r="F172" i="2"/>
  <c r="E172" i="2"/>
  <c r="F171" i="2"/>
  <c r="E171" i="2"/>
  <c r="F168" i="2"/>
  <c r="E168" i="2"/>
  <c r="F167" i="2"/>
  <c r="E167" i="2"/>
  <c r="F166" i="2"/>
  <c r="E166" i="2"/>
  <c r="F165" i="2"/>
  <c r="E165" i="2"/>
  <c r="F164" i="2"/>
  <c r="E164" i="2"/>
  <c r="E162" i="2"/>
  <c r="F161" i="2"/>
  <c r="E161" i="2"/>
  <c r="F160" i="2"/>
  <c r="E160" i="2"/>
  <c r="F159" i="2"/>
  <c r="E159" i="2"/>
  <c r="F158" i="2"/>
  <c r="E158" i="2"/>
  <c r="F157" i="2"/>
  <c r="E157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E148" i="2"/>
  <c r="F147" i="2"/>
  <c r="E147" i="2"/>
  <c r="F146" i="2"/>
  <c r="E146" i="2"/>
  <c r="F145" i="2"/>
  <c r="E145" i="2"/>
  <c r="F144" i="2"/>
  <c r="E144" i="2"/>
  <c r="F143" i="2"/>
  <c r="E143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E134" i="2"/>
  <c r="F133" i="2"/>
  <c r="E133" i="2"/>
  <c r="F132" i="2"/>
  <c r="E132" i="2"/>
  <c r="F131" i="2"/>
  <c r="E131" i="2"/>
  <c r="F130" i="2"/>
  <c r="E130" i="2"/>
  <c r="F129" i="2"/>
  <c r="E129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E120" i="2"/>
  <c r="F119" i="2"/>
  <c r="E119" i="2"/>
  <c r="F118" i="2"/>
  <c r="E118" i="2"/>
  <c r="F117" i="2"/>
  <c r="E117" i="2"/>
  <c r="F116" i="2"/>
  <c r="E116" i="2"/>
  <c r="F115" i="2"/>
  <c r="E115" i="2"/>
  <c r="F113" i="2"/>
  <c r="F112" i="2"/>
  <c r="E112" i="2"/>
  <c r="F111" i="2"/>
  <c r="E111" i="2"/>
  <c r="F110" i="2"/>
  <c r="E110" i="2"/>
  <c r="F109" i="2"/>
  <c r="E109" i="2"/>
  <c r="F108" i="2"/>
  <c r="E108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99" i="2"/>
  <c r="E99" i="2"/>
  <c r="F98" i="2"/>
  <c r="E98" i="2"/>
  <c r="F97" i="2"/>
  <c r="E97" i="2"/>
  <c r="F96" i="2"/>
  <c r="E96" i="2"/>
  <c r="F95" i="2"/>
  <c r="E95" i="2"/>
  <c r="F94" i="2"/>
  <c r="E94" i="2"/>
  <c r="F92" i="2"/>
  <c r="E92" i="2"/>
  <c r="F91" i="2"/>
  <c r="E91" i="2"/>
  <c r="F90" i="2"/>
  <c r="E90" i="2"/>
  <c r="F89" i="2"/>
  <c r="E89" i="2"/>
  <c r="F88" i="2"/>
  <c r="E88" i="2"/>
  <c r="F87" i="2"/>
  <c r="E87" i="2"/>
  <c r="F85" i="2"/>
  <c r="E85" i="2"/>
  <c r="F84" i="2"/>
  <c r="E84" i="2"/>
  <c r="F83" i="2"/>
  <c r="E83" i="2"/>
  <c r="F82" i="2"/>
  <c r="E82" i="2"/>
  <c r="F81" i="2"/>
  <c r="E81" i="2"/>
  <c r="F80" i="2"/>
  <c r="E80" i="2"/>
  <c r="F78" i="2"/>
  <c r="E78" i="2"/>
  <c r="F77" i="2"/>
  <c r="E77" i="2"/>
  <c r="F76" i="2"/>
  <c r="E76" i="2"/>
  <c r="F75" i="2"/>
  <c r="E75" i="2"/>
  <c r="F74" i="2"/>
  <c r="E74" i="2"/>
  <c r="F73" i="2"/>
  <c r="E73" i="2"/>
  <c r="F71" i="2"/>
  <c r="E71" i="2"/>
  <c r="F70" i="2"/>
  <c r="E70" i="2"/>
  <c r="F69" i="2"/>
  <c r="E69" i="2"/>
  <c r="F68" i="2"/>
  <c r="E68" i="2"/>
  <c r="F67" i="2"/>
  <c r="E67" i="2"/>
  <c r="F66" i="2"/>
  <c r="E66" i="2"/>
  <c r="F64" i="2"/>
  <c r="E64" i="2"/>
  <c r="F63" i="2"/>
  <c r="E63" i="2"/>
  <c r="F62" i="2"/>
  <c r="E62" i="2"/>
  <c r="F61" i="2"/>
  <c r="E61" i="2"/>
  <c r="F60" i="2"/>
  <c r="E60" i="2"/>
  <c r="F59" i="2"/>
  <c r="E59" i="2"/>
  <c r="F57" i="2"/>
  <c r="E57" i="2"/>
  <c r="F56" i="2"/>
  <c r="E56" i="2"/>
  <c r="F55" i="2"/>
  <c r="E55" i="2"/>
  <c r="F54" i="2"/>
  <c r="E54" i="2"/>
  <c r="F53" i="2"/>
  <c r="E53" i="2"/>
  <c r="F52" i="2"/>
  <c r="E52" i="2"/>
  <c r="F50" i="2"/>
  <c r="E50" i="2"/>
  <c r="F49" i="2"/>
  <c r="E49" i="2"/>
  <c r="F48" i="2"/>
  <c r="E48" i="2"/>
  <c r="F47" i="2"/>
  <c r="E47" i="2"/>
  <c r="F46" i="2"/>
  <c r="E46" i="2"/>
  <c r="F45" i="2"/>
  <c r="E45" i="2"/>
  <c r="F43" i="2"/>
  <c r="E43" i="2"/>
  <c r="F42" i="2"/>
  <c r="E42" i="2"/>
  <c r="F41" i="2"/>
  <c r="E41" i="2"/>
  <c r="F40" i="2"/>
  <c r="E40" i="2"/>
  <c r="F39" i="2"/>
  <c r="E39" i="2"/>
  <c r="F38" i="2"/>
  <c r="E38" i="2"/>
  <c r="F36" i="2"/>
  <c r="E36" i="2"/>
  <c r="F35" i="2"/>
  <c r="E35" i="2"/>
  <c r="F34" i="2"/>
  <c r="E34" i="2"/>
  <c r="F33" i="2"/>
  <c r="E33" i="2"/>
  <c r="F32" i="2"/>
  <c r="E32" i="2"/>
  <c r="F31" i="2"/>
  <c r="E31" i="2"/>
  <c r="F29" i="2"/>
  <c r="E29" i="2"/>
  <c r="F28" i="2"/>
  <c r="E28" i="2"/>
  <c r="F27" i="2"/>
  <c r="E27" i="2"/>
  <c r="F26" i="2"/>
  <c r="E26" i="2"/>
  <c r="F25" i="2"/>
  <c r="E25" i="2"/>
  <c r="F24" i="2"/>
  <c r="E24" i="2"/>
  <c r="F22" i="2"/>
  <c r="E22" i="2"/>
  <c r="F21" i="2"/>
  <c r="E21" i="2"/>
  <c r="F20" i="2"/>
  <c r="E20" i="2"/>
  <c r="F19" i="2"/>
  <c r="E19" i="2"/>
  <c r="F18" i="2"/>
  <c r="E18" i="2"/>
  <c r="F17" i="2"/>
  <c r="E17" i="2"/>
  <c r="F15" i="2"/>
  <c r="E15" i="2"/>
  <c r="F14" i="2"/>
  <c r="E14" i="2"/>
  <c r="F13" i="2"/>
  <c r="E13" i="2"/>
  <c r="F12" i="2"/>
  <c r="E12" i="2"/>
  <c r="F11" i="2"/>
  <c r="E11" i="2"/>
  <c r="F10" i="2"/>
  <c r="E10" i="2"/>
  <c r="E4" i="2"/>
  <c r="F4" i="2"/>
  <c r="E5" i="2"/>
  <c r="F5" i="2"/>
  <c r="E6" i="2"/>
  <c r="F6" i="2"/>
  <c r="E7" i="2"/>
  <c r="F7" i="2"/>
  <c r="E8" i="2"/>
  <c r="F8" i="2"/>
  <c r="F3" i="2"/>
  <c r="E3" i="2"/>
  <c r="D99" i="2"/>
  <c r="C99" i="2"/>
  <c r="D92" i="2"/>
  <c r="C92" i="2"/>
  <c r="D85" i="2"/>
  <c r="C85" i="2"/>
  <c r="D78" i="2"/>
  <c r="C78" i="2"/>
  <c r="D71" i="2"/>
  <c r="C71" i="2"/>
  <c r="D64" i="2"/>
  <c r="C64" i="2"/>
  <c r="D57" i="2"/>
  <c r="C57" i="2"/>
  <c r="D50" i="2"/>
  <c r="C50" i="2"/>
  <c r="D43" i="2"/>
  <c r="C43" i="2"/>
  <c r="D36" i="2"/>
  <c r="C36" i="2"/>
  <c r="D29" i="2"/>
  <c r="C29" i="2"/>
  <c r="D22" i="2"/>
  <c r="C22" i="2"/>
  <c r="D15" i="2"/>
  <c r="C15" i="2"/>
  <c r="D8" i="2"/>
  <c r="C8" i="2"/>
  <c r="N67" i="4" l="1"/>
  <c r="N48" i="4"/>
  <c r="N62" i="4"/>
  <c r="N37" i="4"/>
  <c r="N56" i="4"/>
  <c r="N25" i="4"/>
  <c r="N74" i="4"/>
  <c r="AH16" i="4"/>
  <c r="AI16" i="4"/>
  <c r="AJ16" i="4"/>
  <c r="AG16" i="4"/>
  <c r="AK16" i="4"/>
  <c r="AH67" i="4"/>
  <c r="AI67" i="4"/>
  <c r="AJ67" i="4"/>
  <c r="AG67" i="4"/>
  <c r="AK67" i="4"/>
  <c r="AJ37" i="4"/>
  <c r="AG37" i="4"/>
  <c r="AK37" i="4"/>
  <c r="AH37" i="4"/>
  <c r="AI37" i="4"/>
  <c r="AJ66" i="4"/>
  <c r="AG66" i="4"/>
  <c r="AK66" i="4"/>
  <c r="AH66" i="4"/>
  <c r="AI66" i="4"/>
  <c r="AK12" i="4"/>
  <c r="AG12" i="4"/>
  <c r="AJ12" i="4"/>
  <c r="AI12" i="4"/>
  <c r="AH12" i="4"/>
  <c r="AH13" i="4"/>
  <c r="AI13" i="4"/>
  <c r="AJ13" i="4"/>
  <c r="AG13" i="4"/>
  <c r="AK13" i="4"/>
  <c r="AJ58" i="4"/>
  <c r="AG58" i="4"/>
  <c r="AK58" i="4"/>
  <c r="AH58" i="4"/>
  <c r="AI58" i="4"/>
  <c r="AI56" i="4"/>
  <c r="AJ56" i="4"/>
  <c r="AG56" i="4"/>
  <c r="AK56" i="4"/>
  <c r="AH56" i="4"/>
  <c r="AH54" i="4"/>
  <c r="AI54" i="4"/>
  <c r="AJ54" i="4"/>
  <c r="AG54" i="4"/>
  <c r="AK54" i="4"/>
  <c r="AG44" i="4"/>
  <c r="AK44" i="4"/>
  <c r="AH44" i="4"/>
  <c r="AI44" i="4"/>
  <c r="AJ44" i="4"/>
  <c r="AJ74" i="4"/>
  <c r="AG74" i="4"/>
  <c r="AK74" i="4"/>
  <c r="AH74" i="4"/>
  <c r="AI74" i="4"/>
  <c r="AG31" i="4"/>
  <c r="AK31" i="4"/>
  <c r="AH31" i="4"/>
  <c r="AI31" i="4"/>
  <c r="AJ31" i="4"/>
  <c r="AG65" i="4"/>
  <c r="AK65" i="4"/>
  <c r="AH65" i="4"/>
  <c r="AI65" i="4"/>
  <c r="AJ65" i="4"/>
  <c r="AG57" i="4"/>
  <c r="AK57" i="4"/>
  <c r="AH57" i="4"/>
  <c r="AI57" i="4"/>
  <c r="AJ57" i="4"/>
  <c r="AH75" i="4"/>
  <c r="AI75" i="4"/>
  <c r="AJ75" i="4"/>
  <c r="AG75" i="4"/>
  <c r="AK75" i="4"/>
  <c r="AI35" i="4"/>
  <c r="AJ35" i="4"/>
  <c r="AG35" i="4"/>
  <c r="AK35" i="4"/>
  <c r="AH35" i="4"/>
  <c r="Q70" i="4"/>
  <c r="M45" i="4"/>
  <c r="AG42" i="4"/>
  <c r="AJ42" i="4"/>
  <c r="AK42" i="4"/>
  <c r="AH42" i="4"/>
  <c r="AI42" i="4"/>
  <c r="AG60" i="4"/>
  <c r="AK60" i="4"/>
  <c r="AH60" i="4"/>
  <c r="AI60" i="4"/>
  <c r="AJ60" i="4"/>
  <c r="AH70" i="4"/>
  <c r="AI70" i="4"/>
  <c r="AJ70" i="4"/>
  <c r="AG70" i="4"/>
  <c r="AK70" i="4"/>
  <c r="AH59" i="4"/>
  <c r="AI59" i="4"/>
  <c r="AJ59" i="4"/>
  <c r="AG59" i="4"/>
  <c r="AK59" i="4"/>
  <c r="AI69" i="4"/>
  <c r="AJ69" i="4"/>
  <c r="AG69" i="4"/>
  <c r="AK69" i="4"/>
  <c r="AH69" i="4"/>
  <c r="AJ32" i="4"/>
  <c r="AG32" i="4"/>
  <c r="AK32" i="4"/>
  <c r="AH32" i="4"/>
  <c r="AI32" i="4"/>
  <c r="AH43" i="4"/>
  <c r="AI43" i="4"/>
  <c r="AJ43" i="4"/>
  <c r="AG43" i="4"/>
  <c r="AK43" i="4"/>
  <c r="AJ71" i="4"/>
  <c r="AG71" i="4"/>
  <c r="AK71" i="4"/>
  <c r="AH71" i="4"/>
  <c r="AI71" i="4"/>
  <c r="AG25" i="4"/>
  <c r="AK25" i="4"/>
  <c r="AH25" i="4"/>
  <c r="AI25" i="4"/>
  <c r="AJ25" i="4"/>
  <c r="AI61" i="4"/>
  <c r="AJ61" i="4"/>
  <c r="AG61" i="4"/>
  <c r="AK61" i="4"/>
  <c r="AH61" i="4"/>
  <c r="AH46" i="4"/>
  <c r="AI46" i="4"/>
  <c r="AJ46" i="4"/>
  <c r="AG46" i="4"/>
  <c r="AK46" i="4"/>
  <c r="AG39" i="4"/>
  <c r="AK39" i="4"/>
  <c r="AH39" i="4"/>
  <c r="AI39" i="4"/>
  <c r="AJ39" i="4"/>
  <c r="AJ40" i="4"/>
  <c r="AG40" i="4"/>
  <c r="AK40" i="4"/>
  <c r="AH40" i="4"/>
  <c r="AI40" i="4"/>
  <c r="AI48" i="4"/>
  <c r="AJ48" i="4"/>
  <c r="AG48" i="4"/>
  <c r="AK48" i="4"/>
  <c r="AH48" i="4"/>
  <c r="AH51" i="4"/>
  <c r="AI51" i="4"/>
  <c r="AJ51" i="4"/>
  <c r="AG51" i="4"/>
  <c r="AK51" i="4"/>
  <c r="AI64" i="4"/>
  <c r="AJ64" i="4"/>
  <c r="AG64" i="4"/>
  <c r="AK64" i="4"/>
  <c r="AH64" i="4"/>
  <c r="N13" i="4"/>
  <c r="N18" i="4"/>
  <c r="N26" i="4"/>
  <c r="N36" i="4"/>
  <c r="N21" i="4"/>
  <c r="N73" i="4"/>
  <c r="N70" i="4"/>
  <c r="M65" i="4"/>
  <c r="N61" i="4"/>
  <c r="N52" i="4"/>
  <c r="N47" i="4"/>
  <c r="N44" i="4"/>
  <c r="N35" i="4"/>
  <c r="N22" i="4"/>
  <c r="H2" i="4"/>
  <c r="AG14" i="4"/>
  <c r="AK14" i="4"/>
  <c r="AH14" i="4"/>
  <c r="AI14" i="4"/>
  <c r="AJ14" i="4"/>
  <c r="AG19" i="4"/>
  <c r="AK19" i="4"/>
  <c r="AH19" i="4"/>
  <c r="AI19" i="4"/>
  <c r="AJ19" i="4"/>
  <c r="H5" i="4"/>
  <c r="AJ50" i="4"/>
  <c r="AG50" i="4"/>
  <c r="AK50" i="4"/>
  <c r="AH50" i="4"/>
  <c r="AI50" i="4"/>
  <c r="AH62" i="4"/>
  <c r="AI62" i="4"/>
  <c r="AJ62" i="4"/>
  <c r="AG62" i="4"/>
  <c r="AK62" i="4"/>
  <c r="AI18" i="4"/>
  <c r="AJ18" i="4"/>
  <c r="AG18" i="4"/>
  <c r="AK18" i="4"/>
  <c r="AH18" i="4"/>
  <c r="AH27" i="4"/>
  <c r="AI27" i="4"/>
  <c r="AJ27" i="4"/>
  <c r="AK27" i="4"/>
  <c r="AG27" i="4"/>
  <c r="AH41" i="4"/>
  <c r="AI41" i="4"/>
  <c r="AJ41" i="4"/>
  <c r="AK41" i="4"/>
  <c r="AG41" i="4"/>
  <c r="AI15" i="4"/>
  <c r="AJ15" i="4"/>
  <c r="AG15" i="4"/>
  <c r="AK15" i="4"/>
  <c r="AH15" i="4"/>
  <c r="AI53" i="4"/>
  <c r="AJ53" i="4"/>
  <c r="AG53" i="4"/>
  <c r="AK53" i="4"/>
  <c r="AH53" i="4"/>
  <c r="AH36" i="4"/>
  <c r="AI36" i="4"/>
  <c r="AJ36" i="4"/>
  <c r="AK36" i="4"/>
  <c r="AG36" i="4"/>
  <c r="AH33" i="4"/>
  <c r="AI33" i="4"/>
  <c r="AJ33" i="4"/>
  <c r="AK33" i="4"/>
  <c r="AG33" i="4"/>
  <c r="AJ63" i="4"/>
  <c r="AG63" i="4"/>
  <c r="AK63" i="4"/>
  <c r="AH63" i="4"/>
  <c r="AI63" i="4"/>
  <c r="AJ47" i="4"/>
  <c r="AG47" i="4"/>
  <c r="AK47" i="4"/>
  <c r="AH47" i="4"/>
  <c r="AI47" i="4"/>
  <c r="AG34" i="4"/>
  <c r="AK34" i="4"/>
  <c r="AH34" i="4"/>
  <c r="AI34" i="4"/>
  <c r="AJ34" i="4"/>
  <c r="AG68" i="4"/>
  <c r="AK68" i="4"/>
  <c r="AH68" i="4"/>
  <c r="AI68" i="4"/>
  <c r="AJ68" i="4"/>
  <c r="AJ20" i="4"/>
  <c r="AG20" i="4"/>
  <c r="AK20" i="4"/>
  <c r="AH20" i="4"/>
  <c r="AI20" i="4"/>
  <c r="O36" i="4"/>
  <c r="N12" i="4"/>
  <c r="N72" i="4"/>
  <c r="N69" i="4"/>
  <c r="N64" i="4"/>
  <c r="N60" i="4"/>
  <c r="N55" i="4"/>
  <c r="N51" i="4"/>
  <c r="N46" i="4"/>
  <c r="N43" i="4"/>
  <c r="N30" i="4"/>
  <c r="N17" i="4"/>
  <c r="Q43" i="4"/>
  <c r="AI45" i="4"/>
  <c r="AJ45" i="4"/>
  <c r="AG45" i="4"/>
  <c r="AK45" i="4"/>
  <c r="AH45" i="4"/>
  <c r="AI23" i="4"/>
  <c r="AJ23" i="4"/>
  <c r="AG23" i="4"/>
  <c r="AK23" i="4"/>
  <c r="AH23" i="4"/>
  <c r="AG52" i="4"/>
  <c r="AK52" i="4"/>
  <c r="AH52" i="4"/>
  <c r="AI52" i="4"/>
  <c r="AJ52" i="4"/>
  <c r="AI30" i="4"/>
  <c r="AJ30" i="4"/>
  <c r="AG30" i="4"/>
  <c r="AK30" i="4"/>
  <c r="AH30" i="4"/>
  <c r="AJ26" i="4"/>
  <c r="AG26" i="4"/>
  <c r="AK26" i="4"/>
  <c r="AH26" i="4"/>
  <c r="AI26" i="4"/>
  <c r="AJ24" i="4"/>
  <c r="AH24" i="4"/>
  <c r="AI24" i="4"/>
  <c r="AK24" i="4"/>
  <c r="AG24" i="4"/>
  <c r="AG73" i="4"/>
  <c r="AK73" i="4"/>
  <c r="AH73" i="4"/>
  <c r="AI73" i="4"/>
  <c r="AJ73" i="4"/>
  <c r="AI72" i="4"/>
  <c r="AJ72" i="4"/>
  <c r="AG72" i="4"/>
  <c r="AK72" i="4"/>
  <c r="AH72" i="4"/>
  <c r="AJ17" i="4"/>
  <c r="AG17" i="4"/>
  <c r="AK17" i="4"/>
  <c r="AH17" i="4"/>
  <c r="AI17" i="4"/>
  <c r="AG22" i="4"/>
  <c r="AK22" i="4"/>
  <c r="AH22" i="4"/>
  <c r="AI22" i="4"/>
  <c r="AJ22" i="4"/>
  <c r="AG28" i="4"/>
  <c r="AK28" i="4"/>
  <c r="AH28" i="4"/>
  <c r="AI28" i="4"/>
  <c r="AJ28" i="4"/>
  <c r="AI38" i="4"/>
  <c r="AJ38" i="4"/>
  <c r="AG38" i="4"/>
  <c r="AK38" i="4"/>
  <c r="AH38" i="4"/>
  <c r="AH21" i="4"/>
  <c r="AI21" i="4"/>
  <c r="AJ21" i="4"/>
  <c r="AK21" i="4"/>
  <c r="AG21" i="4"/>
  <c r="AJ55" i="4"/>
  <c r="AG55" i="4"/>
  <c r="AK55" i="4"/>
  <c r="AH55" i="4"/>
  <c r="AI55" i="4"/>
  <c r="AJ29" i="4"/>
  <c r="AG29" i="4"/>
  <c r="AK29" i="4"/>
  <c r="AH29" i="4"/>
  <c r="AI29" i="4"/>
  <c r="AG49" i="4"/>
  <c r="AK49" i="4"/>
  <c r="AH49" i="4"/>
  <c r="AI49" i="4"/>
  <c r="AJ49" i="4"/>
  <c r="N75" i="4"/>
  <c r="N71" i="4"/>
  <c r="N68" i="4"/>
  <c r="N63" i="4"/>
  <c r="N59" i="4"/>
  <c r="N54" i="4"/>
  <c r="Q49" i="4"/>
  <c r="N45" i="4"/>
  <c r="N38" i="4"/>
  <c r="N29" i="4"/>
  <c r="N14" i="4"/>
  <c r="H67" i="3"/>
  <c r="P13" i="4"/>
  <c r="P17" i="4"/>
  <c r="P21" i="4"/>
  <c r="P25" i="4"/>
  <c r="P29" i="4"/>
  <c r="P36" i="4"/>
  <c r="P37" i="4"/>
  <c r="P16" i="4"/>
  <c r="P20" i="4"/>
  <c r="P24" i="4"/>
  <c r="P28" i="4"/>
  <c r="P38" i="4"/>
  <c r="P39" i="4"/>
  <c r="P46" i="4"/>
  <c r="P47" i="4"/>
  <c r="P54" i="4"/>
  <c r="P55" i="4"/>
  <c r="P62" i="4"/>
  <c r="P63" i="4"/>
  <c r="P19" i="4"/>
  <c r="P23" i="4"/>
  <c r="P27" i="4"/>
  <c r="P31" i="4"/>
  <c r="P32" i="4"/>
  <c r="P33" i="4"/>
  <c r="P15" i="4"/>
  <c r="P12" i="4"/>
  <c r="O73" i="4"/>
  <c r="P72" i="4"/>
  <c r="P71" i="4"/>
  <c r="P68" i="4"/>
  <c r="P67" i="4"/>
  <c r="O66" i="4"/>
  <c r="P61" i="4"/>
  <c r="O60" i="4"/>
  <c r="O54" i="4"/>
  <c r="P48" i="4"/>
  <c r="O42" i="4"/>
  <c r="P40" i="4"/>
  <c r="P35" i="4"/>
  <c r="M13" i="4"/>
  <c r="M15" i="4"/>
  <c r="M17" i="4"/>
  <c r="M19" i="4"/>
  <c r="M21" i="4"/>
  <c r="M23" i="4"/>
  <c r="M25" i="4"/>
  <c r="M27" i="4"/>
  <c r="M29" i="4"/>
  <c r="M31" i="4"/>
  <c r="M14" i="4"/>
  <c r="M16" i="4"/>
  <c r="M18" i="4"/>
  <c r="M20" i="4"/>
  <c r="M22" i="4"/>
  <c r="M24" i="4"/>
  <c r="M26" i="4"/>
  <c r="M28" i="4"/>
  <c r="M30" i="4"/>
  <c r="M32" i="4"/>
  <c r="M34" i="4"/>
  <c r="M36" i="4"/>
  <c r="M38" i="4"/>
  <c r="M40" i="4"/>
  <c r="M42" i="4"/>
  <c r="M44" i="4"/>
  <c r="M46" i="4"/>
  <c r="M48" i="4"/>
  <c r="M50" i="4"/>
  <c r="M52" i="4"/>
  <c r="M54" i="4"/>
  <c r="M56" i="4"/>
  <c r="M58" i="4"/>
  <c r="M60" i="4"/>
  <c r="M62" i="4"/>
  <c r="M64" i="4"/>
  <c r="M66" i="4"/>
  <c r="M68" i="4"/>
  <c r="M33" i="4"/>
  <c r="M41" i="4"/>
  <c r="M35" i="4"/>
  <c r="M43" i="4"/>
  <c r="M51" i="4"/>
  <c r="M59" i="4"/>
  <c r="M67" i="4"/>
  <c r="M71" i="4"/>
  <c r="M73" i="4"/>
  <c r="M75" i="4"/>
  <c r="M37" i="4"/>
  <c r="Q13" i="4"/>
  <c r="Q15" i="4"/>
  <c r="Q17" i="4"/>
  <c r="Q19" i="4"/>
  <c r="Q21" i="4"/>
  <c r="Q23" i="4"/>
  <c r="Q25" i="4"/>
  <c r="Q27" i="4"/>
  <c r="Q29" i="4"/>
  <c r="Q31" i="4"/>
  <c r="Q14" i="4"/>
  <c r="Q16" i="4"/>
  <c r="Q18" i="4"/>
  <c r="Q20" i="4"/>
  <c r="Q22" i="4"/>
  <c r="Q24" i="4"/>
  <c r="Q26" i="4"/>
  <c r="Q28" i="4"/>
  <c r="Q30" i="4"/>
  <c r="Q32" i="4"/>
  <c r="Q34" i="4"/>
  <c r="Q36" i="4"/>
  <c r="Q38" i="4"/>
  <c r="Q40" i="4"/>
  <c r="Q42" i="4"/>
  <c r="Q44" i="4"/>
  <c r="Q46" i="4"/>
  <c r="Q48" i="4"/>
  <c r="Q50" i="4"/>
  <c r="Q52" i="4"/>
  <c r="Q54" i="4"/>
  <c r="Q56" i="4"/>
  <c r="Q58" i="4"/>
  <c r="Q60" i="4"/>
  <c r="Q62" i="4"/>
  <c r="Q64" i="4"/>
  <c r="Q66" i="4"/>
  <c r="Q68" i="4"/>
  <c r="Q35" i="4"/>
  <c r="Q37" i="4"/>
  <c r="Q45" i="4"/>
  <c r="Q53" i="4"/>
  <c r="Q61" i="4"/>
  <c r="Q69" i="4"/>
  <c r="Q71" i="4"/>
  <c r="Q73" i="4"/>
  <c r="Q75" i="4"/>
  <c r="H4" i="4"/>
  <c r="M12" i="4"/>
  <c r="Q12" i="4"/>
  <c r="M74" i="4"/>
  <c r="O71" i="4"/>
  <c r="P70" i="4"/>
  <c r="P69" i="4"/>
  <c r="O68" i="4"/>
  <c r="Q63" i="4"/>
  <c r="O62" i="4"/>
  <c r="Q57" i="4"/>
  <c r="P56" i="4"/>
  <c r="M53" i="4"/>
  <c r="Q51" i="4"/>
  <c r="P50" i="4"/>
  <c r="P49" i="4"/>
  <c r="M47" i="4"/>
  <c r="P44" i="4"/>
  <c r="P43" i="4"/>
  <c r="Q41" i="4"/>
  <c r="P75" i="4"/>
  <c r="Q74" i="4"/>
  <c r="M72" i="4"/>
  <c r="Q65" i="4"/>
  <c r="P64" i="4"/>
  <c r="M61" i="4"/>
  <c r="Q59" i="4"/>
  <c r="P58" i="4"/>
  <c r="P57" i="4"/>
  <c r="M55" i="4"/>
  <c r="P52" i="4"/>
  <c r="P51" i="4"/>
  <c r="O50" i="4"/>
  <c r="M49" i="4"/>
  <c r="P45" i="4"/>
  <c r="O44" i="4"/>
  <c r="P41" i="4"/>
  <c r="Q39" i="4"/>
  <c r="P34" i="4"/>
  <c r="P30" i="4"/>
  <c r="P26" i="4"/>
  <c r="P22" i="4"/>
  <c r="P18" i="4"/>
  <c r="P14" i="4"/>
  <c r="H3" i="4"/>
  <c r="O14" i="4"/>
  <c r="O16" i="4"/>
  <c r="O18" i="4"/>
  <c r="O20" i="4"/>
  <c r="O22" i="4"/>
  <c r="O24" i="4"/>
  <c r="O26" i="4"/>
  <c r="O28" i="4"/>
  <c r="O30" i="4"/>
  <c r="O13" i="4"/>
  <c r="O15" i="4"/>
  <c r="O17" i="4"/>
  <c r="O19" i="4"/>
  <c r="O21" i="4"/>
  <c r="O23" i="4"/>
  <c r="O25" i="4"/>
  <c r="O27" i="4"/>
  <c r="O29" i="4"/>
  <c r="O31" i="4"/>
  <c r="O33" i="4"/>
  <c r="O35" i="4"/>
  <c r="O37" i="4"/>
  <c r="O39" i="4"/>
  <c r="O41" i="4"/>
  <c r="O43" i="4"/>
  <c r="O45" i="4"/>
  <c r="O47" i="4"/>
  <c r="O49" i="4"/>
  <c r="O51" i="4"/>
  <c r="O53" i="4"/>
  <c r="O55" i="4"/>
  <c r="O57" i="4"/>
  <c r="O59" i="4"/>
  <c r="O61" i="4"/>
  <c r="O63" i="4"/>
  <c r="O65" i="4"/>
  <c r="O67" i="4"/>
  <c r="O69" i="4"/>
  <c r="O38" i="4"/>
  <c r="O32" i="4"/>
  <c r="O40" i="4"/>
  <c r="O48" i="4"/>
  <c r="O56" i="4"/>
  <c r="O64" i="4"/>
  <c r="O70" i="4"/>
  <c r="O72" i="4"/>
  <c r="O74" i="4"/>
  <c r="O12" i="4"/>
  <c r="O34" i="4"/>
  <c r="O75" i="4"/>
  <c r="P74" i="4"/>
  <c r="P73" i="4"/>
  <c r="Q72" i="4"/>
  <c r="M70" i="4"/>
  <c r="M69" i="4"/>
  <c r="Q67" i="4"/>
  <c r="P66" i="4"/>
  <c r="P65" i="4"/>
  <c r="M63" i="4"/>
  <c r="P60" i="4"/>
  <c r="P59" i="4"/>
  <c r="O58" i="4"/>
  <c r="M57" i="4"/>
  <c r="P53" i="4"/>
  <c r="O52" i="4"/>
  <c r="Q47" i="4"/>
  <c r="O46" i="4"/>
  <c r="P42" i="4"/>
  <c r="M39" i="4"/>
  <c r="Q33" i="4"/>
  <c r="N66" i="4"/>
  <c r="N65" i="4"/>
  <c r="N58" i="4"/>
  <c r="N57" i="4"/>
  <c r="N50" i="4"/>
  <c r="N49" i="4"/>
  <c r="N42" i="4"/>
  <c r="N41" i="4"/>
  <c r="N34" i="4"/>
  <c r="N33" i="4"/>
  <c r="N31" i="4"/>
  <c r="N27" i="4"/>
  <c r="N23" i="4"/>
  <c r="N19" i="4"/>
  <c r="N15" i="4"/>
  <c r="N40" i="4"/>
  <c r="N39" i="4"/>
  <c r="N32" i="4"/>
  <c r="N28" i="4"/>
  <c r="N24" i="4"/>
  <c r="N20" i="4"/>
  <c r="N16" i="4"/>
  <c r="H76" i="4"/>
  <c r="AB34" i="4" s="1"/>
  <c r="F455" i="2"/>
  <c r="F454" i="2"/>
  <c r="F451" i="2"/>
  <c r="F456" i="2"/>
  <c r="E456" i="2"/>
  <c r="F372" i="2"/>
  <c r="E218" i="2"/>
  <c r="E169" i="2"/>
  <c r="P3" i="4" l="1"/>
  <c r="O3" i="4"/>
  <c r="AL28" i="4"/>
  <c r="AB22" i="4"/>
  <c r="AL22" i="4"/>
  <c r="AB23" i="4"/>
  <c r="AK76" i="4"/>
  <c r="AU21" i="4" s="1"/>
  <c r="AL63" i="4"/>
  <c r="N76" i="4"/>
  <c r="O76" i="4"/>
  <c r="AL55" i="4"/>
  <c r="AB38" i="4"/>
  <c r="AL73" i="4"/>
  <c r="AL24" i="4"/>
  <c r="AU26" i="4"/>
  <c r="AB30" i="4"/>
  <c r="AB52" i="4"/>
  <c r="AL23" i="4"/>
  <c r="AL20" i="4"/>
  <c r="AU34" i="4"/>
  <c r="AB63" i="4"/>
  <c r="AU53" i="4"/>
  <c r="AU18" i="4"/>
  <c r="AB62" i="4"/>
  <c r="AU50" i="4"/>
  <c r="AU49" i="4"/>
  <c r="AB55" i="4"/>
  <c r="AB72" i="4"/>
  <c r="AB24" i="4"/>
  <c r="AB20" i="4"/>
  <c r="AB68" i="4"/>
  <c r="AL34" i="4"/>
  <c r="AL27" i="4"/>
  <c r="R62" i="4"/>
  <c r="Z13" i="4"/>
  <c r="X14" i="4"/>
  <c r="Z15" i="4"/>
  <c r="X16" i="4"/>
  <c r="Z17" i="4"/>
  <c r="X18" i="4"/>
  <c r="Z19" i="4"/>
  <c r="X20" i="4"/>
  <c r="Z21" i="4"/>
  <c r="X22" i="4"/>
  <c r="Z23" i="4"/>
  <c r="X24" i="4"/>
  <c r="Z25" i="4"/>
  <c r="X26" i="4"/>
  <c r="Z27" i="4"/>
  <c r="X28" i="4"/>
  <c r="Z29" i="4"/>
  <c r="X30" i="4"/>
  <c r="Z31" i="4"/>
  <c r="X32" i="4"/>
  <c r="Z33" i="4"/>
  <c r="X34" i="4"/>
  <c r="Z35" i="4"/>
  <c r="X36" i="4"/>
  <c r="Z37" i="4"/>
  <c r="X38" i="4"/>
  <c r="Z39" i="4"/>
  <c r="X40" i="4"/>
  <c r="Z41" i="4"/>
  <c r="X42" i="4"/>
  <c r="Z43" i="4"/>
  <c r="X44" i="4"/>
  <c r="Z45" i="4"/>
  <c r="X46" i="4"/>
  <c r="Z47" i="4"/>
  <c r="X48" i="4"/>
  <c r="Z49" i="4"/>
  <c r="X50" i="4"/>
  <c r="Z51" i="4"/>
  <c r="X52" i="4"/>
  <c r="Z53" i="4"/>
  <c r="X54" i="4"/>
  <c r="Z55" i="4"/>
  <c r="X56" i="4"/>
  <c r="Z57" i="4"/>
  <c r="X58" i="4"/>
  <c r="Z59" i="4"/>
  <c r="X60" i="4"/>
  <c r="Z61" i="4"/>
  <c r="X62" i="4"/>
  <c r="Z63" i="4"/>
  <c r="X64" i="4"/>
  <c r="Z65" i="4"/>
  <c r="X66" i="4"/>
  <c r="Z67" i="4"/>
  <c r="X68" i="4"/>
  <c r="Z69" i="4"/>
  <c r="X70" i="4"/>
  <c r="Z71" i="4"/>
  <c r="X72" i="4"/>
  <c r="Z73" i="4"/>
  <c r="X74" i="4"/>
  <c r="Z75" i="4"/>
  <c r="Y12" i="4"/>
  <c r="W12" i="4"/>
  <c r="W13" i="4"/>
  <c r="AA13" i="4"/>
  <c r="Y14" i="4"/>
  <c r="W15" i="4"/>
  <c r="AA15" i="4"/>
  <c r="Y16" i="4"/>
  <c r="W17" i="4"/>
  <c r="AA17" i="4"/>
  <c r="Y18" i="4"/>
  <c r="W19" i="4"/>
  <c r="AA19" i="4"/>
  <c r="Y20" i="4"/>
  <c r="W21" i="4"/>
  <c r="AA21" i="4"/>
  <c r="Y22" i="4"/>
  <c r="W23" i="4"/>
  <c r="AA23" i="4"/>
  <c r="Y24" i="4"/>
  <c r="W25" i="4"/>
  <c r="AA25" i="4"/>
  <c r="Y26" i="4"/>
  <c r="W27" i="4"/>
  <c r="AA27" i="4"/>
  <c r="Y28" i="4"/>
  <c r="W29" i="4"/>
  <c r="AA29" i="4"/>
  <c r="Y30" i="4"/>
  <c r="W31" i="4"/>
  <c r="AA31" i="4"/>
  <c r="Y32" i="4"/>
  <c r="W33" i="4"/>
  <c r="AA33" i="4"/>
  <c r="Y34" i="4"/>
  <c r="W35" i="4"/>
  <c r="AA35" i="4"/>
  <c r="Y36" i="4"/>
  <c r="W37" i="4"/>
  <c r="AA37" i="4"/>
  <c r="Y38" i="4"/>
  <c r="W39" i="4"/>
  <c r="AA39" i="4"/>
  <c r="Y40" i="4"/>
  <c r="W41" i="4"/>
  <c r="AA41" i="4"/>
  <c r="Y42" i="4"/>
  <c r="W43" i="4"/>
  <c r="AA43" i="4"/>
  <c r="Y44" i="4"/>
  <c r="W45" i="4"/>
  <c r="AA45" i="4"/>
  <c r="Y46" i="4"/>
  <c r="W47" i="4"/>
  <c r="AA47" i="4"/>
  <c r="Y48" i="4"/>
  <c r="W49" i="4"/>
  <c r="AA49" i="4"/>
  <c r="Y50" i="4"/>
  <c r="W51" i="4"/>
  <c r="AA51" i="4"/>
  <c r="Y52" i="4"/>
  <c r="W53" i="4"/>
  <c r="AA53" i="4"/>
  <c r="Y54" i="4"/>
  <c r="W55" i="4"/>
  <c r="AA55" i="4"/>
  <c r="Y56" i="4"/>
  <c r="W57" i="4"/>
  <c r="AA57" i="4"/>
  <c r="Y58" i="4"/>
  <c r="W59" i="4"/>
  <c r="AA59" i="4"/>
  <c r="Y60" i="4"/>
  <c r="W61" i="4"/>
  <c r="AA61" i="4"/>
  <c r="Y62" i="4"/>
  <c r="W63" i="4"/>
  <c r="AA63" i="4"/>
  <c r="Y64" i="4"/>
  <c r="W65" i="4"/>
  <c r="AA65" i="4"/>
  <c r="Y66" i="4"/>
  <c r="W67" i="4"/>
  <c r="AA67" i="4"/>
  <c r="Y68" i="4"/>
  <c r="W69" i="4"/>
  <c r="AA69" i="4"/>
  <c r="Y70" i="4"/>
  <c r="W71" i="4"/>
  <c r="AA71" i="4"/>
  <c r="Y72" i="4"/>
  <c r="W73" i="4"/>
  <c r="AA73" i="4"/>
  <c r="Y74" i="4"/>
  <c r="W75" i="4"/>
  <c r="AA75" i="4"/>
  <c r="Z12" i="4"/>
  <c r="X13" i="4"/>
  <c r="Z14" i="4"/>
  <c r="X15" i="4"/>
  <c r="Z16" i="4"/>
  <c r="X17" i="4"/>
  <c r="Z18" i="4"/>
  <c r="X19" i="4"/>
  <c r="Z20" i="4"/>
  <c r="X21" i="4"/>
  <c r="Z22" i="4"/>
  <c r="X23" i="4"/>
  <c r="Z24" i="4"/>
  <c r="X25" i="4"/>
  <c r="Z26" i="4"/>
  <c r="X27" i="4"/>
  <c r="Z28" i="4"/>
  <c r="X29" i="4"/>
  <c r="Z30" i="4"/>
  <c r="X31" i="4"/>
  <c r="Z32" i="4"/>
  <c r="X33" i="4"/>
  <c r="Z34" i="4"/>
  <c r="X35" i="4"/>
  <c r="Z36" i="4"/>
  <c r="X37" i="4"/>
  <c r="Z38" i="4"/>
  <c r="X39" i="4"/>
  <c r="Z40" i="4"/>
  <c r="X41" i="4"/>
  <c r="Z42" i="4"/>
  <c r="X43" i="4"/>
  <c r="Z44" i="4"/>
  <c r="X45" i="4"/>
  <c r="Z46" i="4"/>
  <c r="X47" i="4"/>
  <c r="Z48" i="4"/>
  <c r="X49" i="4"/>
  <c r="Z50" i="4"/>
  <c r="X51" i="4"/>
  <c r="Z52" i="4"/>
  <c r="X53" i="4"/>
  <c r="Z54" i="4"/>
  <c r="X55" i="4"/>
  <c r="Z56" i="4"/>
  <c r="X57" i="4"/>
  <c r="Z58" i="4"/>
  <c r="X59" i="4"/>
  <c r="Z60" i="4"/>
  <c r="X61" i="4"/>
  <c r="Z62" i="4"/>
  <c r="X63" i="4"/>
  <c r="Z64" i="4"/>
  <c r="X65" i="4"/>
  <c r="Z66" i="4"/>
  <c r="X67" i="4"/>
  <c r="Z68" i="4"/>
  <c r="X69" i="4"/>
  <c r="Z70" i="4"/>
  <c r="X71" i="4"/>
  <c r="Z72" i="4"/>
  <c r="X73" i="4"/>
  <c r="Z74" i="4"/>
  <c r="X75" i="4"/>
  <c r="AA12" i="4"/>
  <c r="Y13" i="4"/>
  <c r="W14" i="4"/>
  <c r="AA14" i="4"/>
  <c r="Y15" i="4"/>
  <c r="W16" i="4"/>
  <c r="AA16" i="4"/>
  <c r="Y17" i="4"/>
  <c r="W20" i="4"/>
  <c r="AA22" i="4"/>
  <c r="Y25" i="4"/>
  <c r="W28" i="4"/>
  <c r="AA30" i="4"/>
  <c r="Y33" i="4"/>
  <c r="W36" i="4"/>
  <c r="AA38" i="4"/>
  <c r="Y41" i="4"/>
  <c r="W44" i="4"/>
  <c r="AA46" i="4"/>
  <c r="Y49" i="4"/>
  <c r="W52" i="4"/>
  <c r="AA54" i="4"/>
  <c r="Y57" i="4"/>
  <c r="W60" i="4"/>
  <c r="AA62" i="4"/>
  <c r="Y65" i="4"/>
  <c r="W68" i="4"/>
  <c r="AA70" i="4"/>
  <c r="Y73" i="4"/>
  <c r="X12" i="4"/>
  <c r="W18" i="4"/>
  <c r="AA20" i="4"/>
  <c r="Y23" i="4"/>
  <c r="W26" i="4"/>
  <c r="AA28" i="4"/>
  <c r="Y31" i="4"/>
  <c r="W34" i="4"/>
  <c r="AA36" i="4"/>
  <c r="Y39" i="4"/>
  <c r="W42" i="4"/>
  <c r="AA44" i="4"/>
  <c r="Y47" i="4"/>
  <c r="W50" i="4"/>
  <c r="AA52" i="4"/>
  <c r="Y55" i="4"/>
  <c r="W58" i="4"/>
  <c r="AA60" i="4"/>
  <c r="Y63" i="4"/>
  <c r="W66" i="4"/>
  <c r="AA68" i="4"/>
  <c r="Y71" i="4"/>
  <c r="W74" i="4"/>
  <c r="AA18" i="4"/>
  <c r="Y21" i="4"/>
  <c r="W24" i="4"/>
  <c r="AA26" i="4"/>
  <c r="Y29" i="4"/>
  <c r="W32" i="4"/>
  <c r="AA34" i="4"/>
  <c r="Y37" i="4"/>
  <c r="W40" i="4"/>
  <c r="AA42" i="4"/>
  <c r="Y45" i="4"/>
  <c r="W48" i="4"/>
  <c r="AA50" i="4"/>
  <c r="Y53" i="4"/>
  <c r="W56" i="4"/>
  <c r="AA58" i="4"/>
  <c r="Y61" i="4"/>
  <c r="W64" i="4"/>
  <c r="AA66" i="4"/>
  <c r="Y69" i="4"/>
  <c r="W72" i="4"/>
  <c r="AA74" i="4"/>
  <c r="Y19" i="4"/>
  <c r="W22" i="4"/>
  <c r="AA24" i="4"/>
  <c r="Y27" i="4"/>
  <c r="W30" i="4"/>
  <c r="AA32" i="4"/>
  <c r="Y35" i="4"/>
  <c r="W38" i="4"/>
  <c r="AA40" i="4"/>
  <c r="Y43" i="4"/>
  <c r="W46" i="4"/>
  <c r="AA48" i="4"/>
  <c r="Y51" i="4"/>
  <c r="W54" i="4"/>
  <c r="AA56" i="4"/>
  <c r="Y59" i="4"/>
  <c r="W62" i="4"/>
  <c r="AA64" i="4"/>
  <c r="Y67" i="4"/>
  <c r="W70" i="4"/>
  <c r="AA72" i="4"/>
  <c r="Y75" i="4"/>
  <c r="AB16" i="4"/>
  <c r="AB58" i="4"/>
  <c r="AB54" i="4"/>
  <c r="AB74" i="4"/>
  <c r="AB42" i="4"/>
  <c r="AB32" i="4"/>
  <c r="AB71" i="4"/>
  <c r="AB61" i="4"/>
  <c r="AB50" i="4"/>
  <c r="AI76" i="4"/>
  <c r="AS73" i="4" s="1"/>
  <c r="AB12" i="4"/>
  <c r="AB17" i="4"/>
  <c r="AB29" i="4"/>
  <c r="AB67" i="4"/>
  <c r="AB37" i="4"/>
  <c r="AB57" i="4"/>
  <c r="AB43" i="4"/>
  <c r="AB39" i="4"/>
  <c r="AB48" i="4"/>
  <c r="AB51" i="4"/>
  <c r="AB64" i="4"/>
  <c r="AB19" i="4"/>
  <c r="AB27" i="4"/>
  <c r="AB15" i="4"/>
  <c r="AB36" i="4"/>
  <c r="AB13" i="4"/>
  <c r="AB56" i="4"/>
  <c r="AB31" i="4"/>
  <c r="AB75" i="4"/>
  <c r="AB35" i="4"/>
  <c r="AB60" i="4"/>
  <c r="AB69" i="4"/>
  <c r="AB40" i="4"/>
  <c r="AB14" i="4"/>
  <c r="AB66" i="4"/>
  <c r="AB44" i="4"/>
  <c r="AB65" i="4"/>
  <c r="AG76" i="4"/>
  <c r="AQ63" i="4" s="1"/>
  <c r="AB70" i="4"/>
  <c r="AB59" i="4"/>
  <c r="AB25" i="4"/>
  <c r="AB46" i="4"/>
  <c r="AH76" i="4"/>
  <c r="AR52" i="4" s="1"/>
  <c r="AB18" i="4"/>
  <c r="AB41" i="4"/>
  <c r="AB53" i="4"/>
  <c r="AB33" i="4"/>
  <c r="AB47" i="4"/>
  <c r="AB45" i="4"/>
  <c r="AB26" i="4"/>
  <c r="AB73" i="4"/>
  <c r="AB28" i="4"/>
  <c r="AB21" i="4"/>
  <c r="AJ76" i="4"/>
  <c r="AT34" i="4" s="1"/>
  <c r="AB49" i="4"/>
  <c r="AU22" i="4"/>
  <c r="AU17" i="4"/>
  <c r="AU45" i="4"/>
  <c r="AU33" i="4"/>
  <c r="AL36" i="4"/>
  <c r="AQ27" i="4"/>
  <c r="AL29" i="4"/>
  <c r="AQ38" i="4"/>
  <c r="AL38" i="4"/>
  <c r="AL17" i="4"/>
  <c r="AT72" i="4"/>
  <c r="AQ73" i="4"/>
  <c r="AL30" i="4"/>
  <c r="AS52" i="4"/>
  <c r="AL52" i="4"/>
  <c r="AL45" i="4"/>
  <c r="AU20" i="4"/>
  <c r="AL68" i="4"/>
  <c r="AT47" i="4"/>
  <c r="AL53" i="4"/>
  <c r="AS53" i="4"/>
  <c r="AT50" i="4"/>
  <c r="AL19" i="4"/>
  <c r="AQ64" i="4"/>
  <c r="AL64" i="4"/>
  <c r="AL51" i="4"/>
  <c r="AS51" i="4"/>
  <c r="AL48" i="4"/>
  <c r="AL40" i="4"/>
  <c r="AL39" i="4"/>
  <c r="AU61" i="4"/>
  <c r="AU25" i="4"/>
  <c r="AL43" i="4"/>
  <c r="AS43" i="4"/>
  <c r="AU70" i="4"/>
  <c r="AR60" i="4"/>
  <c r="AQ75" i="4"/>
  <c r="AR75" i="4"/>
  <c r="AT74" i="4"/>
  <c r="AL54" i="4"/>
  <c r="AT56" i="4"/>
  <c r="AI6" i="4"/>
  <c r="AI4" i="4"/>
  <c r="AU67" i="4"/>
  <c r="AL67" i="4"/>
  <c r="AL16" i="4"/>
  <c r="AQ16" i="4"/>
  <c r="AQ14" i="4"/>
  <c r="AL14" i="4"/>
  <c r="AQ51" i="4"/>
  <c r="AR51" i="4"/>
  <c r="AQ46" i="4"/>
  <c r="AL46" i="4"/>
  <c r="AQ25" i="4"/>
  <c r="AU71" i="4"/>
  <c r="AU32" i="4"/>
  <c r="AL69" i="4"/>
  <c r="AQ70" i="4"/>
  <c r="AL70" i="4"/>
  <c r="AL42" i="4"/>
  <c r="AT35" i="4"/>
  <c r="AL65" i="4"/>
  <c r="AS65" i="4"/>
  <c r="AT44" i="4"/>
  <c r="AU44" i="4"/>
  <c r="AU58" i="4"/>
  <c r="AL13" i="4"/>
  <c r="AJ6" i="4"/>
  <c r="AJ4" i="4"/>
  <c r="AT12" i="4"/>
  <c r="AU37" i="4"/>
  <c r="AQ67" i="4"/>
  <c r="AQ53" i="4"/>
  <c r="AL15" i="4"/>
  <c r="AQ18" i="4"/>
  <c r="AL18" i="4"/>
  <c r="AL62" i="4"/>
  <c r="AQ50" i="4"/>
  <c r="AL50" i="4"/>
  <c r="AS14" i="4"/>
  <c r="AR64" i="4"/>
  <c r="AT61" i="4"/>
  <c r="AL25" i="4"/>
  <c r="AL71" i="4"/>
  <c r="AS71" i="4"/>
  <c r="AQ71" i="4"/>
  <c r="AL32" i="4"/>
  <c r="AU69" i="4"/>
  <c r="AL59" i="4"/>
  <c r="AS59" i="4"/>
  <c r="AT70" i="4"/>
  <c r="AU42" i="4"/>
  <c r="AR35" i="4"/>
  <c r="AL35" i="4"/>
  <c r="AT75" i="4"/>
  <c r="AQ57" i="4"/>
  <c r="AQ31" i="4"/>
  <c r="AQ74" i="4"/>
  <c r="AL74" i="4"/>
  <c r="AQ44" i="4"/>
  <c r="AL44" i="4"/>
  <c r="AS56" i="4"/>
  <c r="AQ58" i="4"/>
  <c r="AL58" i="4"/>
  <c r="AG4" i="4"/>
  <c r="AL12" i="4"/>
  <c r="AG6" i="4"/>
  <c r="AU66" i="4"/>
  <c r="AQ37" i="4"/>
  <c r="P76" i="4"/>
  <c r="AL49" i="4"/>
  <c r="AQ21" i="4"/>
  <c r="AL21" i="4"/>
  <c r="AU38" i="4"/>
  <c r="AT28" i="4"/>
  <c r="AQ17" i="4"/>
  <c r="AQ72" i="4"/>
  <c r="AL72" i="4"/>
  <c r="AU73" i="4"/>
  <c r="AU24" i="4"/>
  <c r="AL26" i="4"/>
  <c r="AU30" i="4"/>
  <c r="AU23" i="4"/>
  <c r="AR45" i="4"/>
  <c r="AU68" i="4"/>
  <c r="AS34" i="4"/>
  <c r="AL47" i="4"/>
  <c r="AQ47" i="4"/>
  <c r="AQ33" i="4"/>
  <c r="AL33" i="4"/>
  <c r="AU36" i="4"/>
  <c r="AT53" i="4"/>
  <c r="AL41" i="4"/>
  <c r="AS41" i="4"/>
  <c r="AT62" i="4"/>
  <c r="AS50" i="4"/>
  <c r="AU64" i="4"/>
  <c r="AU48" i="4"/>
  <c r="AS48" i="4"/>
  <c r="AQ39" i="4"/>
  <c r="AS46" i="4"/>
  <c r="AL61" i="4"/>
  <c r="AT71" i="4"/>
  <c r="AQ69" i="4"/>
  <c r="AQ59" i="4"/>
  <c r="AQ60" i="4"/>
  <c r="AL60" i="4"/>
  <c r="AL75" i="4"/>
  <c r="AS75" i="4"/>
  <c r="AL57" i="4"/>
  <c r="AT65" i="4"/>
  <c r="AU65" i="4"/>
  <c r="AL31" i="4"/>
  <c r="AS74" i="4"/>
  <c r="AU54" i="4"/>
  <c r="AL56" i="4"/>
  <c r="AS58" i="4"/>
  <c r="AQ13" i="4"/>
  <c r="AH4" i="4"/>
  <c r="AH6" i="4"/>
  <c r="AK4" i="4"/>
  <c r="AU12" i="4"/>
  <c r="AK6" i="4"/>
  <c r="AL66" i="4"/>
  <c r="AL37" i="4"/>
  <c r="AT67" i="4"/>
  <c r="AR16" i="4"/>
  <c r="R33" i="4"/>
  <c r="R59" i="4"/>
  <c r="R13" i="4"/>
  <c r="R50" i="4"/>
  <c r="R28" i="4"/>
  <c r="R26" i="4"/>
  <c r="R75" i="4"/>
  <c r="R54" i="4"/>
  <c r="R55" i="4"/>
  <c r="N5" i="4"/>
  <c r="R20" i="4"/>
  <c r="R41" i="4"/>
  <c r="P5" i="4"/>
  <c r="R51" i="4"/>
  <c r="R60" i="4"/>
  <c r="Q4" i="4"/>
  <c r="M5" i="4"/>
  <c r="R37" i="4"/>
  <c r="R29" i="4"/>
  <c r="R22" i="4"/>
  <c r="R30" i="4"/>
  <c r="R65" i="4"/>
  <c r="R58" i="4"/>
  <c r="R72" i="4"/>
  <c r="R47" i="4"/>
  <c r="R27" i="4"/>
  <c r="O5" i="4"/>
  <c r="M4" i="4"/>
  <c r="R15" i="4"/>
  <c r="O2" i="4"/>
  <c r="N3" i="4"/>
  <c r="N4" i="4"/>
  <c r="N2" i="4"/>
  <c r="O4" i="4"/>
  <c r="R68" i="4"/>
  <c r="R18" i="4"/>
  <c r="R25" i="4"/>
  <c r="R35" i="4"/>
  <c r="R67" i="4"/>
  <c r="P2" i="4"/>
  <c r="R21" i="4"/>
  <c r="R17" i="4"/>
  <c r="R52" i="4"/>
  <c r="R31" i="4"/>
  <c r="R66" i="4"/>
  <c r="R73" i="4"/>
  <c r="R63" i="4"/>
  <c r="R42" i="4"/>
  <c r="R40" i="4"/>
  <c r="R48" i="4"/>
  <c r="R61" i="4"/>
  <c r="R70" i="4"/>
  <c r="R71" i="4"/>
  <c r="R46" i="4"/>
  <c r="R39" i="4"/>
  <c r="R64" i="4"/>
  <c r="R32" i="4"/>
  <c r="R56" i="4"/>
  <c r="R57" i="4"/>
  <c r="R69" i="4"/>
  <c r="R12" i="4"/>
  <c r="Q5" i="4"/>
  <c r="P4" i="4"/>
  <c r="R45" i="4"/>
  <c r="R34" i="4"/>
  <c r="R14" i="4"/>
  <c r="R43" i="4"/>
  <c r="Q3" i="4"/>
  <c r="Q76" i="4"/>
  <c r="Q2" i="4"/>
  <c r="R44" i="4"/>
  <c r="R16" i="4"/>
  <c r="R38" i="4"/>
  <c r="R24" i="4"/>
  <c r="R36" i="4"/>
  <c r="R74" i="4"/>
  <c r="R49" i="4"/>
  <c r="R23" i="4"/>
  <c r="R53" i="4"/>
  <c r="R19" i="4"/>
  <c r="M2" i="4"/>
  <c r="M3" i="4"/>
  <c r="M76" i="4"/>
  <c r="AR55" i="4" l="1"/>
  <c r="AR74" i="4"/>
  <c r="AR62" i="4"/>
  <c r="AR54" i="4"/>
  <c r="AT37" i="4"/>
  <c r="AQ66" i="4"/>
  <c r="AS31" i="4"/>
  <c r="AS57" i="4"/>
  <c r="AU75" i="4"/>
  <c r="AS60" i="4"/>
  <c r="AT32" i="4"/>
  <c r="AS61" i="4"/>
  <c r="AT39" i="4"/>
  <c r="AT51" i="4"/>
  <c r="AQ19" i="4"/>
  <c r="AT18" i="4"/>
  <c r="AQ41" i="4"/>
  <c r="AS33" i="4"/>
  <c r="AS47" i="4"/>
  <c r="AT68" i="4"/>
  <c r="AU52" i="4"/>
  <c r="AQ26" i="4"/>
  <c r="AT73" i="4"/>
  <c r="AS22" i="4"/>
  <c r="AS21" i="4"/>
  <c r="AQ29" i="4"/>
  <c r="AS16" i="4"/>
  <c r="AU13" i="4"/>
  <c r="AU56" i="4"/>
  <c r="AS44" i="4"/>
  <c r="AT31" i="4"/>
  <c r="AS35" i="4"/>
  <c r="AU60" i="4"/>
  <c r="AQ32" i="4"/>
  <c r="AT46" i="4"/>
  <c r="AU19" i="4"/>
  <c r="AT41" i="4"/>
  <c r="AT16" i="4"/>
  <c r="AT66" i="4"/>
  <c r="AR56" i="4"/>
  <c r="AU74" i="4"/>
  <c r="AU57" i="4"/>
  <c r="AQ42" i="4"/>
  <c r="AT59" i="4"/>
  <c r="AR43" i="4"/>
  <c r="AT25" i="4"/>
  <c r="AT40" i="4"/>
  <c r="AT64" i="4"/>
  <c r="AS66" i="4"/>
  <c r="AT13" i="4"/>
  <c r="AR31" i="4"/>
  <c r="AQ35" i="4"/>
  <c r="AR69" i="4"/>
  <c r="AU43" i="4"/>
  <c r="AU46" i="4"/>
  <c r="AQ40" i="4"/>
  <c r="AU14" i="4"/>
  <c r="AS18" i="4"/>
  <c r="AT36" i="4"/>
  <c r="AQ68" i="4"/>
  <c r="AQ23" i="4"/>
  <c r="AQ30" i="4"/>
  <c r="AS17" i="4"/>
  <c r="AU55" i="4"/>
  <c r="AU41" i="4"/>
  <c r="AS72" i="4"/>
  <c r="AT22" i="4"/>
  <c r="AR25" i="4"/>
  <c r="AR14" i="4"/>
  <c r="AS37" i="4"/>
  <c r="AQ56" i="4"/>
  <c r="AU35" i="4"/>
  <c r="AS70" i="4"/>
  <c r="AT43" i="4"/>
  <c r="AU40" i="4"/>
  <c r="AS64" i="4"/>
  <c r="AT19" i="4"/>
  <c r="AU27" i="4"/>
  <c r="AU15" i="4"/>
  <c r="AT45" i="4"/>
  <c r="AT52" i="4"/>
  <c r="AS26" i="4"/>
  <c r="AU28" i="4"/>
  <c r="AS49" i="4"/>
  <c r="AU16" i="4"/>
  <c r="AQ12" i="4"/>
  <c r="AS54" i="4"/>
  <c r="AR65" i="4"/>
  <c r="AT60" i="4"/>
  <c r="AU59" i="4"/>
  <c r="AS32" i="4"/>
  <c r="AS25" i="4"/>
  <c r="AU39" i="4"/>
  <c r="AQ62" i="4"/>
  <c r="AS15" i="4"/>
  <c r="AR67" i="4"/>
  <c r="AR66" i="4"/>
  <c r="AS13" i="4"/>
  <c r="AT54" i="4"/>
  <c r="AU31" i="4"/>
  <c r="AT57" i="4"/>
  <c r="AR42" i="4"/>
  <c r="AS69" i="4"/>
  <c r="AQ43" i="4"/>
  <c r="AQ61" i="4"/>
  <c r="AT48" i="4"/>
  <c r="AS67" i="4"/>
  <c r="AS12" i="4"/>
  <c r="AT58" i="4"/>
  <c r="AQ54" i="4"/>
  <c r="AQ65" i="4"/>
  <c r="AS42" i="4"/>
  <c r="AR32" i="4"/>
  <c r="AR71" i="4"/>
  <c r="AS39" i="4"/>
  <c r="AS40" i="4"/>
  <c r="AU51" i="4"/>
  <c r="AT14" i="4"/>
  <c r="AT27" i="4"/>
  <c r="AU63" i="4"/>
  <c r="AS68" i="4"/>
  <c r="AS24" i="4"/>
  <c r="AS29" i="4"/>
  <c r="AU72" i="4"/>
  <c r="AQ49" i="4"/>
  <c r="AU29" i="4"/>
  <c r="AU62" i="4"/>
  <c r="AU47" i="4"/>
  <c r="AR53" i="4"/>
  <c r="AR20" i="4"/>
  <c r="AR13" i="4"/>
  <c r="AR40" i="4"/>
  <c r="AR27" i="4"/>
  <c r="AR70" i="4"/>
  <c r="AR39" i="4"/>
  <c r="AR58" i="4"/>
  <c r="AR50" i="4"/>
  <c r="AR41" i="4"/>
  <c r="AR34" i="4"/>
  <c r="AR22" i="4"/>
  <c r="AR21" i="4"/>
  <c r="AR49" i="4"/>
  <c r="AR12" i="4"/>
  <c r="AR44" i="4"/>
  <c r="AR59" i="4"/>
  <c r="AR18" i="4"/>
  <c r="AR63" i="4"/>
  <c r="AR61" i="4"/>
  <c r="AR48" i="4"/>
  <c r="AR36" i="4"/>
  <c r="AR46" i="4"/>
  <c r="AR37" i="4"/>
  <c r="AR57" i="4"/>
  <c r="AT42" i="4"/>
  <c r="AT69" i="4"/>
  <c r="AQ48" i="4"/>
  <c r="AS19" i="4"/>
  <c r="AS62" i="4"/>
  <c r="AQ15" i="4"/>
  <c r="AR33" i="4"/>
  <c r="AS45" i="4"/>
  <c r="AQ52" i="4"/>
  <c r="AT26" i="4"/>
  <c r="AT17" i="4"/>
  <c r="AQ28" i="4"/>
  <c r="AR19" i="4"/>
  <c r="AQ36" i="4"/>
  <c r="AS28" i="4"/>
  <c r="AT29" i="4"/>
  <c r="AA76" i="4"/>
  <c r="AA4" i="4"/>
  <c r="AA6" i="4"/>
  <c r="Z6" i="4"/>
  <c r="Z4" i="4"/>
  <c r="W6" i="4"/>
  <c r="W4" i="4"/>
  <c r="W76" i="4"/>
  <c r="Z76" i="4"/>
  <c r="AS36" i="4"/>
  <c r="AT20" i="4"/>
  <c r="AR73" i="4"/>
  <c r="AT55" i="4"/>
  <c r="AT49" i="4"/>
  <c r="AR68" i="4"/>
  <c r="AS23" i="4"/>
  <c r="AS30" i="4"/>
  <c r="AS38" i="4"/>
  <c r="AS55" i="4"/>
  <c r="AS63" i="4"/>
  <c r="AQ45" i="4"/>
  <c r="AT30" i="4"/>
  <c r="AQ22" i="4"/>
  <c r="AT38" i="4"/>
  <c r="AU5" i="4"/>
  <c r="AU3" i="4"/>
  <c r="Y6" i="4"/>
  <c r="Y4" i="4"/>
  <c r="Y76" i="4"/>
  <c r="AR15" i="4"/>
  <c r="AQ24" i="4"/>
  <c r="AT15" i="4"/>
  <c r="AT23" i="4"/>
  <c r="AR30" i="4"/>
  <c r="AR38" i="4"/>
  <c r="R76" i="4"/>
  <c r="R3" i="4"/>
  <c r="AS27" i="4"/>
  <c r="AQ34" i="4"/>
  <c r="AT24" i="4"/>
  <c r="AR72" i="4"/>
  <c r="AQ20" i="4"/>
  <c r="AR23" i="4"/>
  <c r="AT21" i="4"/>
  <c r="AR29" i="4"/>
  <c r="AT33" i="4"/>
  <c r="AR47" i="4"/>
  <c r="AR26" i="4"/>
  <c r="AR28" i="4"/>
  <c r="AB76" i="4"/>
  <c r="AL76" i="4"/>
  <c r="X4" i="4"/>
  <c r="X6" i="4"/>
  <c r="X76" i="4"/>
  <c r="AR17" i="4"/>
  <c r="AR5" i="4" s="1"/>
  <c r="AT63" i="4"/>
  <c r="AS20" i="4"/>
  <c r="AR24" i="4"/>
  <c r="AQ55" i="4"/>
  <c r="R5" i="4"/>
  <c r="R4" i="4"/>
  <c r="R2" i="4"/>
  <c r="AR3" i="4" l="1"/>
  <c r="AQ3" i="4"/>
  <c r="AS5" i="4"/>
  <c r="AT5" i="4"/>
  <c r="AQ5" i="4"/>
  <c r="AT3" i="4"/>
  <c r="AS3" i="4"/>
</calcChain>
</file>

<file path=xl/sharedStrings.xml><?xml version="1.0" encoding="utf-8"?>
<sst xmlns="http://schemas.openxmlformats.org/spreadsheetml/2006/main" count="2482" uniqueCount="105">
  <si>
    <t>COUNTY</t>
  </si>
  <si>
    <t>CFIPS</t>
  </si>
  <si>
    <t>YEAR</t>
  </si>
  <si>
    <t>AGE</t>
  </si>
  <si>
    <t>RACE</t>
  </si>
  <si>
    <t>COUNT</t>
  </si>
  <si>
    <t>Adams</t>
  </si>
  <si>
    <t>American Indian non Hispanic</t>
  </si>
  <si>
    <t>Asian non Hispanic</t>
  </si>
  <si>
    <t>Black non Hispanic</t>
  </si>
  <si>
    <t>Hispanic</t>
  </si>
  <si>
    <t>White non Hispanic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</si>
  <si>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</si>
  <si>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</si>
  <si>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</si>
  <si>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</si>
  <si>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</si>
  <si>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</si>
  <si>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</si>
  <si>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</si>
  <si>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</si>
  <si>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</si>
  <si>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</si>
  <si>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</si>
  <si>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</si>
  <si>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</si>
  <si>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</si>
  <si>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</si>
  <si>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</si>
  <si>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</si>
  <si>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</si>
  <si>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</si>
  <si>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</si>
  <si>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</si>
  <si>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</si>
  <si>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</si>
  <si>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</si>
  <si>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</si>
  <si>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</si>
  <si>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</si>
  <si>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</si>
  <si>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</si>
  <si>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</si>
  <si>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</si>
  <si>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</si>
  <si>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</si>
  <si>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</si>
  <si>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</si>
  <si>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</si>
  <si>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</si>
  <si>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</si>
  <si>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</si>
  <si>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</si>
  <si>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</si>
  <si>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</si>
  <si>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</si>
  <si>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</si>
  <si>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</si>
  <si>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</si>
  <si>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</si>
  <si>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</si>
  <si>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</si>
  <si>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</si>
  <si>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</si>
  <si>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</si>
  <si>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</si>
  <si>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</si>
  <si>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</si>
  <si>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</si>
  <si>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</si>
  <si>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</si>
  <si>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</si>
  <si>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</si>
  <si>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</si>
  <si>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</si>
  <si>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Change</t>
  </si>
  <si>
    <t>CAGR</t>
  </si>
  <si>
    <t>Total</t>
  </si>
  <si>
    <t>White Non Hispanic</t>
  </si>
  <si>
    <t>Asian</t>
  </si>
  <si>
    <t xml:space="preserve">Black </t>
  </si>
  <si>
    <t xml:space="preserve">Hispanic </t>
  </si>
  <si>
    <t>White</t>
  </si>
  <si>
    <t>Top 11 Counties</t>
  </si>
  <si>
    <t xml:space="preserve">Asian </t>
  </si>
  <si>
    <t xml:space="preserve">American Indian </t>
  </si>
  <si>
    <t>Top 5 Counties</t>
  </si>
  <si>
    <t>12 to 38 Counties</t>
  </si>
  <si>
    <t>39 to 64 Counties</t>
  </si>
  <si>
    <t>CQ&gt;1</t>
  </si>
  <si>
    <t>Maximum</t>
  </si>
  <si>
    <t>Minimum</t>
  </si>
  <si>
    <t>TABLE IV - RACE AS %  OF COUNTY POPULATION (TOTAL = 100)</t>
  </si>
  <si>
    <t>TABLE III - RACE BY COUNTY AS % OF TOTAL STATE POPULATION (5.8 million)</t>
  </si>
  <si>
    <t>Note: Highlight of red CQ is&lt;1, Highlight of green CQ is &gt;1</t>
  </si>
  <si>
    <t>Note: CQ for races with smaller populations may be distorted</t>
  </si>
  <si>
    <t>23</t>
  </si>
  <si>
    <t xml:space="preserve">Note: the denominator is the total population. </t>
  </si>
  <si>
    <t>Note: the denominator is the total population for each race.</t>
  </si>
  <si>
    <t>Change in Population by Race by County - 2010 to 2019</t>
  </si>
  <si>
    <t>Am Indian</t>
  </si>
  <si>
    <t>TABLE I  POPULATION -  RACE BY COUNTY 2019</t>
  </si>
  <si>
    <t>TABLE II - PERCENT OF RACE BY COUNTY 2019</t>
  </si>
  <si>
    <t>TABLE V - CONCENTRATION QUOTIENT BY RACE BY QUOTIENT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</si>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</sst>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9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3" fontId="0" fillId="0" borderId="0" xfId="0" applyNumberFormat="1"/>
    <xf numFmtId="9" fontId="0" fillId="0" borderId="0" xfId="2" applyFont="1"/>
    <xf numFmtId="164" fontId="0" fillId="0" borderId="0" xfId="2" applyNumberFormat="1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0" borderId="0" xfId="0" applyFont="1"/>
    <xf numFmtId="3" fontId="18" fillId="0" borderId="0" xfId="0" applyNumberFormat="1" applyFont="1" applyAlignment="1">
      <alignment horizontal="center"/>
    </xf>
    <xf numFmtId="3" fontId="18" fillId="0" borderId="0" xfId="0" applyNumberFormat="1" applyFont="1"/>
    <xf numFmtId="3" fontId="18" fillId="0" borderId="10" xfId="0" applyNumberFormat="1" applyFont="1" applyBorder="1" applyAlignment="1">
      <alignment horizontal="center"/>
    </xf>
    <xf numFmtId="0" fontId="18" fillId="0" borderId="10" xfId="0" applyFont="1" applyBorder="1"/>
    <xf numFmtId="3" fontId="18" fillId="0" borderId="10" xfId="0" applyNumberFormat="1" applyFont="1" applyBorder="1"/>
    <xf numFmtId="164" fontId="18" fillId="0" borderId="0" xfId="2" applyNumberFormat="1" applyFont="1"/>
    <xf numFmtId="10" fontId="18" fillId="0" borderId="0" xfId="2" applyNumberFormat="1" applyFont="1"/>
    <xf numFmtId="10" fontId="18" fillId="0" borderId="10" xfId="2" applyNumberFormat="1" applyFont="1" applyBorder="1"/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10" fontId="18" fillId="0" borderId="0" xfId="2" applyNumberFormat="1" applyFont="1" applyFill="1"/>
    <xf numFmtId="43" fontId="18" fillId="0" borderId="0" xfId="1" applyFont="1" applyFill="1"/>
    <xf numFmtId="43" fontId="18" fillId="0" borderId="0" xfId="1" applyFont="1"/>
    <xf numFmtId="43" fontId="0" fillId="0" borderId="0" xfId="0" applyNumberFormat="1"/>
    <xf numFmtId="164" fontId="18" fillId="0" borderId="0" xfId="2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169" fontId="18" fillId="0" borderId="0" xfId="0" quotePrefix="1" applyNumberFormat="1" applyFont="1" applyAlignment="1">
      <alignment horizontal="center" vertical="top"/>
    </xf>
    <xf numFmtId="0" fontId="20" fillId="0" borderId="0" xfId="0" applyFont="1"/>
    <xf numFmtId="0" fontId="18" fillId="0" borderId="0" xfId="0" applyFont="1" applyAlignment="1"/>
    <xf numFmtId="10" fontId="18" fillId="0" borderId="0" xfId="0" applyNumberFormat="1" applyFont="1"/>
    <xf numFmtId="43" fontId="18" fillId="0" borderId="0" xfId="0" applyNumberFormat="1" applyFont="1"/>
    <xf numFmtId="10" fontId="18" fillId="0" borderId="0" xfId="0" applyNumberFormat="1" applyFont="1" applyAlignment="1">
      <alignment horizontal="center"/>
    </xf>
    <xf numFmtId="10" fontId="18" fillId="33" borderId="0" xfId="0" applyNumberFormat="1" applyFont="1" applyFill="1" applyAlignment="1">
      <alignment horizontal="center"/>
    </xf>
    <xf numFmtId="10" fontId="18" fillId="34" borderId="0" xfId="0" applyNumberFormat="1" applyFont="1" applyFill="1" applyAlignment="1">
      <alignment horizontal="center"/>
    </xf>
    <xf numFmtId="10" fontId="18" fillId="34" borderId="0" xfId="2" applyNumberFormat="1" applyFont="1" applyFill="1"/>
    <xf numFmtId="10" fontId="18" fillId="33" borderId="0" xfId="2" applyNumberFormat="1" applyFont="1" applyFill="1"/>
    <xf numFmtId="0" fontId="18" fillId="33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6" fillId="0" borderId="0" xfId="0" applyFont="1"/>
    <xf numFmtId="9" fontId="18" fillId="0" borderId="0" xfId="2" applyFont="1" applyAlignment="1">
      <alignment horizontal="center"/>
    </xf>
    <xf numFmtId="0" fontId="18" fillId="35" borderId="0" xfId="0" applyFont="1" applyFill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13</xdr:col>
      <xdr:colOff>457200</xdr:colOff>
      <xdr:row>54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59FE8B-5EF8-4959-8A32-DD191B1D5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7772400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13</xdr:col>
      <xdr:colOff>457200</xdr:colOff>
      <xdr:row>54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6A1872-1B57-4151-8221-7FF4AD582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7772400" cy="10058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119025</xdr:rowOff>
    </xdr:from>
    <xdr:to>
      <xdr:col>12</xdr:col>
      <xdr:colOff>457200</xdr:colOff>
      <xdr:row>59</xdr:row>
      <xdr:rowOff>80925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7ADB942-D687-4925-B9C5-9787C41D7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2025"/>
          <a:ext cx="777240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3"/>
  <sheetViews>
    <sheetView workbookViewId="0">
      <selection activeCell="T19" sqref="T19"/>
    </sheetView>
  </sheetViews>
  <sheetFormatPr defaultRowHeight="15" x14ac:dyDescent="0.25"/>
  <sheetData>
    <row r="1" spans="1:13" x14ac:dyDescent="0.25">
      <c r="A1">
        <v>2010</v>
      </c>
      <c r="H1">
        <v>2019</v>
      </c>
    </row>
    <row r="2" spans="1:13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H2" t="s">
        <v>0</v>
      </c>
      <c r="I2" t="s">
        <v>1</v>
      </c>
      <c r="J2" t="s">
        <v>2</v>
      </c>
      <c r="K2" t="s">
        <v>3</v>
      </c>
      <c r="L2" t="s">
        <v>4</v>
      </c>
      <c r="M2" t="s">
        <v>5</v>
      </c>
    </row>
    <row r="3" spans="1:13" x14ac:dyDescent="0.25">
      <c r="A3" t="s">
        <v>6</v>
      </c>
      <c r="B3">
        <v>1</v>
      </c>
      <c r="E3" t="s">
        <v>7</v>
      </c>
      <c r="F3" s="1">
        <v>3796</v>
      </c>
      <c r="H3" t="s">
        <v>6</v>
      </c>
      <c r="I3">
        <v>1</v>
      </c>
      <c r="L3" t="s">
        <v>7</v>
      </c>
      <c r="M3" s="1">
        <v>4349</v>
      </c>
    </row>
    <row r="4" spans="1:13" x14ac:dyDescent="0.25">
      <c r="A4" t="s">
        <v>6</v>
      </c>
      <c r="B4">
        <v>1</v>
      </c>
      <c r="E4" t="s">
        <v>8</v>
      </c>
      <c r="F4" s="1">
        <v>17448</v>
      </c>
      <c r="H4" t="s">
        <v>6</v>
      </c>
      <c r="I4">
        <v>1</v>
      </c>
      <c r="L4" t="s">
        <v>8</v>
      </c>
      <c r="M4" s="1">
        <v>24204</v>
      </c>
    </row>
    <row r="5" spans="1:13" x14ac:dyDescent="0.25">
      <c r="A5" t="s">
        <v>6</v>
      </c>
      <c r="B5">
        <v>1</v>
      </c>
      <c r="E5" t="s">
        <v>9</v>
      </c>
      <c r="F5" s="1">
        <v>13436</v>
      </c>
      <c r="H5" t="s">
        <v>6</v>
      </c>
      <c r="I5">
        <v>1</v>
      </c>
      <c r="L5" t="s">
        <v>9</v>
      </c>
      <c r="M5" s="1">
        <v>15688</v>
      </c>
    </row>
    <row r="6" spans="1:13" x14ac:dyDescent="0.25">
      <c r="A6" t="s">
        <v>6</v>
      </c>
      <c r="B6">
        <v>1</v>
      </c>
      <c r="E6" t="s">
        <v>10</v>
      </c>
      <c r="F6" s="1">
        <v>168503</v>
      </c>
      <c r="H6" t="s">
        <v>6</v>
      </c>
      <c r="I6">
        <v>1</v>
      </c>
      <c r="L6" t="s">
        <v>10</v>
      </c>
      <c r="M6" s="1">
        <v>219521</v>
      </c>
    </row>
    <row r="7" spans="1:13" x14ac:dyDescent="0.25">
      <c r="A7" t="s">
        <v>6</v>
      </c>
      <c r="B7">
        <v>1</v>
      </c>
      <c r="E7" t="s">
        <v>11</v>
      </c>
      <c r="F7" s="1">
        <v>240530</v>
      </c>
      <c r="H7" t="s">
        <v>6</v>
      </c>
      <c r="I7">
        <v>1</v>
      </c>
      <c r="L7" t="s">
        <v>11</v>
      </c>
      <c r="M7" s="1">
        <v>256115</v>
      </c>
    </row>
    <row r="8" spans="1:13" x14ac:dyDescent="0.25">
      <c r="A8" t="s">
        <v>12</v>
      </c>
      <c r="B8">
        <v>3</v>
      </c>
      <c r="E8" t="s">
        <v>7</v>
      </c>
      <c r="F8">
        <v>177</v>
      </c>
      <c r="H8" t="s">
        <v>12</v>
      </c>
      <c r="I8">
        <v>3</v>
      </c>
      <c r="L8" t="s">
        <v>7</v>
      </c>
      <c r="M8">
        <v>178</v>
      </c>
    </row>
    <row r="9" spans="1:13" x14ac:dyDescent="0.25">
      <c r="A9" t="s">
        <v>12</v>
      </c>
      <c r="B9">
        <v>3</v>
      </c>
      <c r="E9" t="s">
        <v>8</v>
      </c>
      <c r="F9">
        <v>181</v>
      </c>
      <c r="H9" t="s">
        <v>12</v>
      </c>
      <c r="I9">
        <v>3</v>
      </c>
      <c r="L9" t="s">
        <v>8</v>
      </c>
      <c r="M9">
        <v>220</v>
      </c>
    </row>
    <row r="10" spans="1:13" x14ac:dyDescent="0.25">
      <c r="A10" t="s">
        <v>12</v>
      </c>
      <c r="B10">
        <v>3</v>
      </c>
      <c r="E10" t="s">
        <v>9</v>
      </c>
      <c r="F10">
        <v>173</v>
      </c>
      <c r="H10" t="s">
        <v>12</v>
      </c>
      <c r="I10">
        <v>3</v>
      </c>
      <c r="L10" t="s">
        <v>9</v>
      </c>
      <c r="M10">
        <v>177</v>
      </c>
    </row>
    <row r="11" spans="1:13" x14ac:dyDescent="0.25">
      <c r="A11" t="s">
        <v>12</v>
      </c>
      <c r="B11">
        <v>3</v>
      </c>
      <c r="E11" t="s">
        <v>10</v>
      </c>
      <c r="F11" s="1">
        <v>7124</v>
      </c>
      <c r="H11" t="s">
        <v>12</v>
      </c>
      <c r="I11">
        <v>3</v>
      </c>
      <c r="L11" t="s">
        <v>10</v>
      </c>
      <c r="M11" s="1">
        <v>8415</v>
      </c>
    </row>
    <row r="12" spans="1:13" x14ac:dyDescent="0.25">
      <c r="A12" t="s">
        <v>12</v>
      </c>
      <c r="B12">
        <v>3</v>
      </c>
      <c r="E12" t="s">
        <v>11</v>
      </c>
      <c r="F12" s="1">
        <v>7818</v>
      </c>
      <c r="H12" t="s">
        <v>12</v>
      </c>
      <c r="I12">
        <v>3</v>
      </c>
      <c r="L12" t="s">
        <v>11</v>
      </c>
      <c r="M12" s="1">
        <v>7345</v>
      </c>
    </row>
    <row r="13" spans="1:13" x14ac:dyDescent="0.25">
      <c r="A13" t="s">
        <v>13</v>
      </c>
      <c r="B13">
        <v>5</v>
      </c>
      <c r="E13" t="s">
        <v>7</v>
      </c>
      <c r="F13" s="1">
        <v>5110</v>
      </c>
      <c r="H13" t="s">
        <v>13</v>
      </c>
      <c r="I13">
        <v>5</v>
      </c>
      <c r="L13" t="s">
        <v>7</v>
      </c>
      <c r="M13" s="1">
        <v>5823</v>
      </c>
    </row>
    <row r="14" spans="1:13" x14ac:dyDescent="0.25">
      <c r="A14" t="s">
        <v>13</v>
      </c>
      <c r="B14">
        <v>5</v>
      </c>
      <c r="E14" t="s">
        <v>8</v>
      </c>
      <c r="F14" s="1">
        <v>32889</v>
      </c>
      <c r="H14" t="s">
        <v>13</v>
      </c>
      <c r="I14">
        <v>5</v>
      </c>
      <c r="L14" t="s">
        <v>8</v>
      </c>
      <c r="M14" s="1">
        <v>45700</v>
      </c>
    </row>
    <row r="15" spans="1:13" x14ac:dyDescent="0.25">
      <c r="A15" t="s">
        <v>13</v>
      </c>
      <c r="B15">
        <v>5</v>
      </c>
      <c r="E15" t="s">
        <v>9</v>
      </c>
      <c r="F15" s="1">
        <v>58340</v>
      </c>
      <c r="H15" t="s">
        <v>13</v>
      </c>
      <c r="I15">
        <v>5</v>
      </c>
      <c r="L15" t="s">
        <v>9</v>
      </c>
      <c r="M15" s="1">
        <v>68171</v>
      </c>
    </row>
    <row r="16" spans="1:13" x14ac:dyDescent="0.25">
      <c r="A16" t="s">
        <v>13</v>
      </c>
      <c r="B16">
        <v>5</v>
      </c>
      <c r="E16" t="s">
        <v>10</v>
      </c>
      <c r="F16" s="1">
        <v>105876</v>
      </c>
      <c r="H16" t="s">
        <v>13</v>
      </c>
      <c r="I16">
        <v>5</v>
      </c>
      <c r="L16" t="s">
        <v>10</v>
      </c>
      <c r="M16" s="1">
        <v>137314</v>
      </c>
    </row>
    <row r="17" spans="1:13" x14ac:dyDescent="0.25">
      <c r="A17" t="s">
        <v>13</v>
      </c>
      <c r="B17">
        <v>5</v>
      </c>
      <c r="E17" t="s">
        <v>11</v>
      </c>
      <c r="F17" s="1">
        <v>372605</v>
      </c>
      <c r="H17" t="s">
        <v>13</v>
      </c>
      <c r="I17">
        <v>5</v>
      </c>
      <c r="L17" t="s">
        <v>11</v>
      </c>
      <c r="M17" s="1">
        <v>401051</v>
      </c>
    </row>
    <row r="18" spans="1:13" x14ac:dyDescent="0.25">
      <c r="A18" t="s">
        <v>14</v>
      </c>
      <c r="B18">
        <v>7</v>
      </c>
      <c r="E18" t="s">
        <v>7</v>
      </c>
      <c r="F18">
        <v>204</v>
      </c>
      <c r="H18" t="s">
        <v>14</v>
      </c>
      <c r="I18">
        <v>7</v>
      </c>
      <c r="L18" t="s">
        <v>7</v>
      </c>
      <c r="M18">
        <v>231</v>
      </c>
    </row>
    <row r="19" spans="1:13" x14ac:dyDescent="0.25">
      <c r="A19" t="s">
        <v>14</v>
      </c>
      <c r="B19">
        <v>7</v>
      </c>
      <c r="E19" t="s">
        <v>8</v>
      </c>
      <c r="F19">
        <v>118</v>
      </c>
      <c r="H19" t="s">
        <v>14</v>
      </c>
      <c r="I19">
        <v>7</v>
      </c>
      <c r="L19" t="s">
        <v>8</v>
      </c>
      <c r="M19">
        <v>162</v>
      </c>
    </row>
    <row r="20" spans="1:13" x14ac:dyDescent="0.25">
      <c r="A20" t="s">
        <v>14</v>
      </c>
      <c r="B20">
        <v>7</v>
      </c>
      <c r="E20" t="s">
        <v>9</v>
      </c>
      <c r="F20">
        <v>61</v>
      </c>
      <c r="H20" t="s">
        <v>14</v>
      </c>
      <c r="I20">
        <v>7</v>
      </c>
      <c r="L20" t="s">
        <v>9</v>
      </c>
      <c r="M20">
        <v>69</v>
      </c>
    </row>
    <row r="21" spans="1:13" x14ac:dyDescent="0.25">
      <c r="A21" t="s">
        <v>14</v>
      </c>
      <c r="B21">
        <v>7</v>
      </c>
      <c r="E21" t="s">
        <v>10</v>
      </c>
      <c r="F21" s="1">
        <v>2141</v>
      </c>
      <c r="H21" t="s">
        <v>14</v>
      </c>
      <c r="I21">
        <v>7</v>
      </c>
      <c r="L21" t="s">
        <v>10</v>
      </c>
      <c r="M21" s="1">
        <v>2829</v>
      </c>
    </row>
    <row r="22" spans="1:13" x14ac:dyDescent="0.25">
      <c r="A22" t="s">
        <v>14</v>
      </c>
      <c r="B22">
        <v>7</v>
      </c>
      <c r="E22" t="s">
        <v>11</v>
      </c>
      <c r="F22" s="1">
        <v>9538</v>
      </c>
      <c r="H22" t="s">
        <v>14</v>
      </c>
      <c r="I22">
        <v>7</v>
      </c>
      <c r="L22" t="s">
        <v>11</v>
      </c>
      <c r="M22" s="1">
        <v>10670</v>
      </c>
    </row>
    <row r="23" spans="1:13" x14ac:dyDescent="0.25">
      <c r="A23" t="s">
        <v>15</v>
      </c>
      <c r="B23">
        <v>9</v>
      </c>
      <c r="E23" t="s">
        <v>7</v>
      </c>
      <c r="F23">
        <v>48</v>
      </c>
      <c r="H23" t="s">
        <v>15</v>
      </c>
      <c r="I23">
        <v>9</v>
      </c>
      <c r="L23" t="s">
        <v>7</v>
      </c>
      <c r="M23">
        <v>49</v>
      </c>
    </row>
    <row r="24" spans="1:13" x14ac:dyDescent="0.25">
      <c r="A24" t="s">
        <v>15</v>
      </c>
      <c r="B24">
        <v>9</v>
      </c>
      <c r="E24" t="s">
        <v>8</v>
      </c>
      <c r="F24">
        <v>16</v>
      </c>
      <c r="H24" t="s">
        <v>15</v>
      </c>
      <c r="I24">
        <v>9</v>
      </c>
      <c r="L24" t="s">
        <v>8</v>
      </c>
      <c r="M24">
        <v>19</v>
      </c>
    </row>
    <row r="25" spans="1:13" x14ac:dyDescent="0.25">
      <c r="A25" t="s">
        <v>15</v>
      </c>
      <c r="B25">
        <v>9</v>
      </c>
      <c r="E25" t="s">
        <v>9</v>
      </c>
      <c r="F25">
        <v>27</v>
      </c>
      <c r="H25" t="s">
        <v>15</v>
      </c>
      <c r="I25">
        <v>9</v>
      </c>
      <c r="L25" t="s">
        <v>9</v>
      </c>
      <c r="M25">
        <v>27</v>
      </c>
    </row>
    <row r="26" spans="1:13" x14ac:dyDescent="0.25">
      <c r="A26" t="s">
        <v>15</v>
      </c>
      <c r="B26">
        <v>9</v>
      </c>
      <c r="E26" t="s">
        <v>10</v>
      </c>
      <c r="F26">
        <v>349</v>
      </c>
      <c r="H26" t="s">
        <v>15</v>
      </c>
      <c r="I26">
        <v>9</v>
      </c>
      <c r="L26" t="s">
        <v>10</v>
      </c>
      <c r="M26">
        <v>395</v>
      </c>
    </row>
    <row r="27" spans="1:13" x14ac:dyDescent="0.25">
      <c r="A27" t="s">
        <v>15</v>
      </c>
      <c r="B27">
        <v>9</v>
      </c>
      <c r="E27" t="s">
        <v>11</v>
      </c>
      <c r="F27" s="1">
        <v>3356</v>
      </c>
      <c r="H27" t="s">
        <v>15</v>
      </c>
      <c r="I27">
        <v>9</v>
      </c>
      <c r="L27" t="s">
        <v>11</v>
      </c>
      <c r="M27" s="1">
        <v>3042</v>
      </c>
    </row>
    <row r="28" spans="1:13" x14ac:dyDescent="0.25">
      <c r="A28" t="s">
        <v>16</v>
      </c>
      <c r="B28">
        <v>11</v>
      </c>
      <c r="E28" t="s">
        <v>7</v>
      </c>
      <c r="F28">
        <v>99</v>
      </c>
      <c r="H28" t="s">
        <v>16</v>
      </c>
      <c r="I28">
        <v>11</v>
      </c>
      <c r="L28" t="s">
        <v>7</v>
      </c>
      <c r="M28">
        <v>89</v>
      </c>
    </row>
    <row r="29" spans="1:13" x14ac:dyDescent="0.25">
      <c r="A29" t="s">
        <v>16</v>
      </c>
      <c r="B29">
        <v>11</v>
      </c>
      <c r="E29" t="s">
        <v>8</v>
      </c>
      <c r="F29">
        <v>66</v>
      </c>
      <c r="H29" t="s">
        <v>16</v>
      </c>
      <c r="I29">
        <v>11</v>
      </c>
      <c r="L29" t="s">
        <v>8</v>
      </c>
      <c r="M29">
        <v>70</v>
      </c>
    </row>
    <row r="30" spans="1:13" x14ac:dyDescent="0.25">
      <c r="A30" t="s">
        <v>16</v>
      </c>
      <c r="B30">
        <v>11</v>
      </c>
      <c r="E30" t="s">
        <v>9</v>
      </c>
      <c r="F30">
        <v>494</v>
      </c>
      <c r="H30" t="s">
        <v>16</v>
      </c>
      <c r="I30">
        <v>11</v>
      </c>
      <c r="L30" t="s">
        <v>9</v>
      </c>
      <c r="M30">
        <v>436</v>
      </c>
    </row>
    <row r="31" spans="1:13" x14ac:dyDescent="0.25">
      <c r="A31" t="s">
        <v>16</v>
      </c>
      <c r="B31">
        <v>11</v>
      </c>
      <c r="E31" t="s">
        <v>10</v>
      </c>
      <c r="F31" s="1">
        <v>1986</v>
      </c>
      <c r="H31" t="s">
        <v>16</v>
      </c>
      <c r="I31">
        <v>11</v>
      </c>
      <c r="L31" t="s">
        <v>10</v>
      </c>
      <c r="M31" s="1">
        <v>2027</v>
      </c>
    </row>
    <row r="32" spans="1:13" x14ac:dyDescent="0.25">
      <c r="A32" t="s">
        <v>16</v>
      </c>
      <c r="B32">
        <v>11</v>
      </c>
      <c r="E32" t="s">
        <v>11</v>
      </c>
      <c r="F32" s="1">
        <v>3861</v>
      </c>
      <c r="H32" t="s">
        <v>16</v>
      </c>
      <c r="I32">
        <v>11</v>
      </c>
      <c r="L32" t="s">
        <v>11</v>
      </c>
      <c r="M32" s="1">
        <v>3212</v>
      </c>
    </row>
    <row r="33" spans="1:13" x14ac:dyDescent="0.25">
      <c r="A33" t="s">
        <v>17</v>
      </c>
      <c r="B33">
        <v>13</v>
      </c>
      <c r="E33" t="s">
        <v>7</v>
      </c>
      <c r="F33" s="1">
        <v>2038</v>
      </c>
      <c r="H33" t="s">
        <v>17</v>
      </c>
      <c r="I33">
        <v>13</v>
      </c>
      <c r="L33" t="s">
        <v>7</v>
      </c>
      <c r="M33" s="1">
        <v>2321</v>
      </c>
    </row>
    <row r="34" spans="1:13" x14ac:dyDescent="0.25">
      <c r="A34" t="s">
        <v>17</v>
      </c>
      <c r="B34">
        <v>13</v>
      </c>
      <c r="E34" t="s">
        <v>8</v>
      </c>
      <c r="F34" s="1">
        <v>13285</v>
      </c>
      <c r="H34" t="s">
        <v>17</v>
      </c>
      <c r="I34">
        <v>13</v>
      </c>
      <c r="L34" t="s">
        <v>8</v>
      </c>
      <c r="M34" s="1">
        <v>18122</v>
      </c>
    </row>
    <row r="35" spans="1:13" x14ac:dyDescent="0.25">
      <c r="A35" t="s">
        <v>17</v>
      </c>
      <c r="B35">
        <v>13</v>
      </c>
      <c r="E35" t="s">
        <v>9</v>
      </c>
      <c r="F35" s="1">
        <v>3145</v>
      </c>
      <c r="H35" t="s">
        <v>17</v>
      </c>
      <c r="I35">
        <v>13</v>
      </c>
      <c r="L35" t="s">
        <v>9</v>
      </c>
      <c r="M35" s="1">
        <v>3616</v>
      </c>
    </row>
    <row r="36" spans="1:13" x14ac:dyDescent="0.25">
      <c r="A36" t="s">
        <v>17</v>
      </c>
      <c r="B36">
        <v>13</v>
      </c>
      <c r="E36" t="s">
        <v>10</v>
      </c>
      <c r="F36" s="1">
        <v>39312</v>
      </c>
      <c r="H36" t="s">
        <v>17</v>
      </c>
      <c r="I36">
        <v>13</v>
      </c>
      <c r="L36" t="s">
        <v>10</v>
      </c>
      <c r="M36" s="1">
        <v>50551</v>
      </c>
    </row>
    <row r="37" spans="1:13" x14ac:dyDescent="0.25">
      <c r="A37" t="s">
        <v>17</v>
      </c>
      <c r="B37">
        <v>13</v>
      </c>
      <c r="E37" t="s">
        <v>11</v>
      </c>
      <c r="F37" s="1">
        <v>237826</v>
      </c>
      <c r="H37" t="s">
        <v>17</v>
      </c>
      <c r="I37">
        <v>13</v>
      </c>
      <c r="L37" t="s">
        <v>11</v>
      </c>
      <c r="M37" s="1">
        <v>253897</v>
      </c>
    </row>
    <row r="38" spans="1:13" x14ac:dyDescent="0.25">
      <c r="A38" t="s">
        <v>18</v>
      </c>
      <c r="B38">
        <v>14</v>
      </c>
      <c r="E38" t="s">
        <v>7</v>
      </c>
      <c r="F38">
        <v>423</v>
      </c>
      <c r="H38" t="s">
        <v>18</v>
      </c>
      <c r="I38">
        <v>14</v>
      </c>
      <c r="L38" t="s">
        <v>7</v>
      </c>
      <c r="M38">
        <v>542</v>
      </c>
    </row>
    <row r="39" spans="1:13" x14ac:dyDescent="0.25">
      <c r="A39" t="s">
        <v>18</v>
      </c>
      <c r="B39">
        <v>14</v>
      </c>
      <c r="E39" t="s">
        <v>8</v>
      </c>
      <c r="F39" s="1">
        <v>3621</v>
      </c>
      <c r="H39" t="s">
        <v>18</v>
      </c>
      <c r="I39">
        <v>14</v>
      </c>
      <c r="L39" t="s">
        <v>8</v>
      </c>
      <c r="M39" s="1">
        <v>5669</v>
      </c>
    </row>
    <row r="40" spans="1:13" x14ac:dyDescent="0.25">
      <c r="A40" t="s">
        <v>18</v>
      </c>
      <c r="B40">
        <v>14</v>
      </c>
      <c r="E40" t="s">
        <v>9</v>
      </c>
      <c r="F40">
        <v>701</v>
      </c>
      <c r="H40" t="s">
        <v>18</v>
      </c>
      <c r="I40">
        <v>14</v>
      </c>
      <c r="L40" t="s">
        <v>9</v>
      </c>
      <c r="M40">
        <v>917</v>
      </c>
    </row>
    <row r="41" spans="1:13" x14ac:dyDescent="0.25">
      <c r="A41" t="s">
        <v>18</v>
      </c>
      <c r="B41">
        <v>14</v>
      </c>
      <c r="E41" t="s">
        <v>10</v>
      </c>
      <c r="F41" s="1">
        <v>6228</v>
      </c>
      <c r="H41" t="s">
        <v>18</v>
      </c>
      <c r="I41">
        <v>14</v>
      </c>
      <c r="L41" t="s">
        <v>10</v>
      </c>
      <c r="M41" s="1">
        <v>9132</v>
      </c>
    </row>
    <row r="42" spans="1:13" x14ac:dyDescent="0.25">
      <c r="A42" t="s">
        <v>18</v>
      </c>
      <c r="B42">
        <v>14</v>
      </c>
      <c r="E42" t="s">
        <v>11</v>
      </c>
      <c r="F42" s="1">
        <v>45133</v>
      </c>
      <c r="H42" t="s">
        <v>18</v>
      </c>
      <c r="I42">
        <v>14</v>
      </c>
      <c r="L42" t="s">
        <v>11</v>
      </c>
      <c r="M42" s="1">
        <v>54877</v>
      </c>
    </row>
    <row r="43" spans="1:13" x14ac:dyDescent="0.25">
      <c r="A43" t="s">
        <v>19</v>
      </c>
      <c r="B43">
        <v>15</v>
      </c>
      <c r="E43" t="s">
        <v>7</v>
      </c>
      <c r="F43">
        <v>179</v>
      </c>
      <c r="H43" t="s">
        <v>19</v>
      </c>
      <c r="I43">
        <v>15</v>
      </c>
      <c r="L43" t="s">
        <v>7</v>
      </c>
      <c r="M43">
        <v>208</v>
      </c>
    </row>
    <row r="44" spans="1:13" x14ac:dyDescent="0.25">
      <c r="A44" t="s">
        <v>19</v>
      </c>
      <c r="B44">
        <v>15</v>
      </c>
      <c r="E44" t="s">
        <v>8</v>
      </c>
      <c r="F44">
        <v>145</v>
      </c>
      <c r="H44" t="s">
        <v>19</v>
      </c>
      <c r="I44">
        <v>15</v>
      </c>
      <c r="L44" t="s">
        <v>8</v>
      </c>
      <c r="M44">
        <v>203</v>
      </c>
    </row>
    <row r="45" spans="1:13" x14ac:dyDescent="0.25">
      <c r="A45" t="s">
        <v>19</v>
      </c>
      <c r="B45">
        <v>15</v>
      </c>
      <c r="E45" t="s">
        <v>9</v>
      </c>
      <c r="F45">
        <v>290</v>
      </c>
      <c r="H45" t="s">
        <v>19</v>
      </c>
      <c r="I45">
        <v>15</v>
      </c>
      <c r="L45" t="s">
        <v>9</v>
      </c>
      <c r="M45">
        <v>334</v>
      </c>
    </row>
    <row r="46" spans="1:13" x14ac:dyDescent="0.25">
      <c r="A46" t="s">
        <v>19</v>
      </c>
      <c r="B46">
        <v>15</v>
      </c>
      <c r="E46" t="s">
        <v>10</v>
      </c>
      <c r="F46" s="1">
        <v>1675</v>
      </c>
      <c r="H46" t="s">
        <v>19</v>
      </c>
      <c r="I46">
        <v>15</v>
      </c>
      <c r="L46" t="s">
        <v>10</v>
      </c>
      <c r="M46" s="1">
        <v>2273</v>
      </c>
    </row>
    <row r="47" spans="1:13" x14ac:dyDescent="0.25">
      <c r="A47" t="s">
        <v>19</v>
      </c>
      <c r="B47">
        <v>15</v>
      </c>
      <c r="E47" t="s">
        <v>11</v>
      </c>
      <c r="F47" s="1">
        <v>15507</v>
      </c>
      <c r="H47" t="s">
        <v>19</v>
      </c>
      <c r="I47">
        <v>15</v>
      </c>
      <c r="L47" t="s">
        <v>11</v>
      </c>
      <c r="M47" s="1">
        <v>17219</v>
      </c>
    </row>
    <row r="48" spans="1:13" x14ac:dyDescent="0.25">
      <c r="A48" t="s">
        <v>20</v>
      </c>
      <c r="B48">
        <v>17</v>
      </c>
      <c r="E48" t="s">
        <v>7</v>
      </c>
      <c r="F48">
        <v>13</v>
      </c>
      <c r="H48" t="s">
        <v>20</v>
      </c>
      <c r="I48">
        <v>17</v>
      </c>
      <c r="L48" t="s">
        <v>7</v>
      </c>
      <c r="M48">
        <v>15</v>
      </c>
    </row>
    <row r="49" spans="1:13" x14ac:dyDescent="0.25">
      <c r="A49" t="s">
        <v>20</v>
      </c>
      <c r="B49">
        <v>17</v>
      </c>
      <c r="E49" t="s">
        <v>8</v>
      </c>
      <c r="F49">
        <v>13</v>
      </c>
      <c r="H49" t="s">
        <v>20</v>
      </c>
      <c r="I49">
        <v>17</v>
      </c>
      <c r="L49" t="s">
        <v>8</v>
      </c>
      <c r="M49">
        <v>16</v>
      </c>
    </row>
    <row r="50" spans="1:13" x14ac:dyDescent="0.25">
      <c r="A50" t="s">
        <v>20</v>
      </c>
      <c r="B50">
        <v>17</v>
      </c>
      <c r="E50" t="s">
        <v>9</v>
      </c>
      <c r="F50">
        <v>9</v>
      </c>
      <c r="H50" t="s">
        <v>20</v>
      </c>
      <c r="I50">
        <v>17</v>
      </c>
      <c r="L50" t="s">
        <v>9</v>
      </c>
      <c r="M50">
        <v>9</v>
      </c>
    </row>
    <row r="51" spans="1:13" x14ac:dyDescent="0.25">
      <c r="A51" t="s">
        <v>20</v>
      </c>
      <c r="B51">
        <v>17</v>
      </c>
      <c r="E51" t="s">
        <v>10</v>
      </c>
      <c r="F51">
        <v>180</v>
      </c>
      <c r="H51" t="s">
        <v>20</v>
      </c>
      <c r="I51">
        <v>17</v>
      </c>
      <c r="L51" t="s">
        <v>10</v>
      </c>
      <c r="M51">
        <v>219</v>
      </c>
    </row>
    <row r="52" spans="1:13" x14ac:dyDescent="0.25">
      <c r="A52" t="s">
        <v>20</v>
      </c>
      <c r="B52">
        <v>17</v>
      </c>
      <c r="E52" t="s">
        <v>11</v>
      </c>
      <c r="F52" s="1">
        <v>1619</v>
      </c>
      <c r="H52" t="s">
        <v>20</v>
      </c>
      <c r="I52">
        <v>17</v>
      </c>
      <c r="L52" t="s">
        <v>11</v>
      </c>
      <c r="M52" s="1">
        <v>1601</v>
      </c>
    </row>
    <row r="53" spans="1:13" x14ac:dyDescent="0.25">
      <c r="A53" t="s">
        <v>21</v>
      </c>
      <c r="B53">
        <v>19</v>
      </c>
      <c r="E53" t="s">
        <v>7</v>
      </c>
      <c r="F53">
        <v>81</v>
      </c>
      <c r="H53" t="s">
        <v>21</v>
      </c>
      <c r="I53">
        <v>19</v>
      </c>
      <c r="L53" t="s">
        <v>7</v>
      </c>
      <c r="M53">
        <v>88</v>
      </c>
    </row>
    <row r="54" spans="1:13" x14ac:dyDescent="0.25">
      <c r="A54" t="s">
        <v>21</v>
      </c>
      <c r="B54">
        <v>19</v>
      </c>
      <c r="E54" t="s">
        <v>8</v>
      </c>
      <c r="F54">
        <v>74</v>
      </c>
      <c r="H54" t="s">
        <v>21</v>
      </c>
      <c r="I54">
        <v>19</v>
      </c>
      <c r="L54" t="s">
        <v>8</v>
      </c>
      <c r="M54">
        <v>101</v>
      </c>
    </row>
    <row r="55" spans="1:13" x14ac:dyDescent="0.25">
      <c r="A55" t="s">
        <v>21</v>
      </c>
      <c r="B55">
        <v>19</v>
      </c>
      <c r="E55" t="s">
        <v>9</v>
      </c>
      <c r="F55">
        <v>68</v>
      </c>
      <c r="H55" t="s">
        <v>21</v>
      </c>
      <c r="I55">
        <v>19</v>
      </c>
      <c r="L55" t="s">
        <v>9</v>
      </c>
      <c r="M55">
        <v>78</v>
      </c>
    </row>
    <row r="56" spans="1:13" x14ac:dyDescent="0.25">
      <c r="A56" t="s">
        <v>21</v>
      </c>
      <c r="B56">
        <v>19</v>
      </c>
      <c r="E56" t="s">
        <v>10</v>
      </c>
      <c r="F56">
        <v>431</v>
      </c>
      <c r="H56" t="s">
        <v>21</v>
      </c>
      <c r="I56">
        <v>19</v>
      </c>
      <c r="L56" t="s">
        <v>10</v>
      </c>
      <c r="M56">
        <v>554</v>
      </c>
    </row>
    <row r="57" spans="1:13" x14ac:dyDescent="0.25">
      <c r="A57" t="s">
        <v>21</v>
      </c>
      <c r="B57">
        <v>19</v>
      </c>
      <c r="E57" t="s">
        <v>11</v>
      </c>
      <c r="F57" s="1">
        <v>8502</v>
      </c>
      <c r="H57" t="s">
        <v>21</v>
      </c>
      <c r="I57">
        <v>19</v>
      </c>
      <c r="L57" t="s">
        <v>11</v>
      </c>
      <c r="M57" s="1">
        <v>8903</v>
      </c>
    </row>
    <row r="58" spans="1:13" x14ac:dyDescent="0.25">
      <c r="A58" t="s">
        <v>22</v>
      </c>
      <c r="B58">
        <v>21</v>
      </c>
      <c r="E58" t="s">
        <v>7</v>
      </c>
      <c r="F58">
        <v>65</v>
      </c>
      <c r="H58" t="s">
        <v>22</v>
      </c>
      <c r="I58">
        <v>21</v>
      </c>
      <c r="L58" t="s">
        <v>7</v>
      </c>
      <c r="M58">
        <v>60</v>
      </c>
    </row>
    <row r="59" spans="1:13" x14ac:dyDescent="0.25">
      <c r="A59" t="s">
        <v>22</v>
      </c>
      <c r="B59">
        <v>21</v>
      </c>
      <c r="E59" t="s">
        <v>8</v>
      </c>
      <c r="F59">
        <v>38</v>
      </c>
      <c r="H59" t="s">
        <v>22</v>
      </c>
      <c r="I59">
        <v>21</v>
      </c>
      <c r="L59" t="s">
        <v>8</v>
      </c>
      <c r="M59">
        <v>44</v>
      </c>
    </row>
    <row r="60" spans="1:13" x14ac:dyDescent="0.25">
      <c r="A60" t="s">
        <v>22</v>
      </c>
      <c r="B60">
        <v>21</v>
      </c>
      <c r="E60" t="s">
        <v>9</v>
      </c>
      <c r="F60">
        <v>25</v>
      </c>
      <c r="H60" t="s">
        <v>22</v>
      </c>
      <c r="I60">
        <v>21</v>
      </c>
      <c r="L60" t="s">
        <v>9</v>
      </c>
      <c r="M60">
        <v>23</v>
      </c>
    </row>
    <row r="61" spans="1:13" x14ac:dyDescent="0.25">
      <c r="A61" t="s">
        <v>22</v>
      </c>
      <c r="B61">
        <v>21</v>
      </c>
      <c r="E61" t="s">
        <v>10</v>
      </c>
      <c r="F61" s="1">
        <v>4628</v>
      </c>
      <c r="H61" t="s">
        <v>22</v>
      </c>
      <c r="I61">
        <v>21</v>
      </c>
      <c r="L61" t="s">
        <v>10</v>
      </c>
      <c r="M61" s="1">
        <v>4995</v>
      </c>
    </row>
    <row r="62" spans="1:13" x14ac:dyDescent="0.25">
      <c r="A62" t="s">
        <v>22</v>
      </c>
      <c r="B62">
        <v>21</v>
      </c>
      <c r="E62" t="s">
        <v>11</v>
      </c>
      <c r="F62" s="1">
        <v>3526</v>
      </c>
      <c r="H62" t="s">
        <v>22</v>
      </c>
      <c r="I62">
        <v>21</v>
      </c>
      <c r="L62" t="s">
        <v>11</v>
      </c>
      <c r="M62" s="1">
        <v>3016</v>
      </c>
    </row>
    <row r="63" spans="1:13" x14ac:dyDescent="0.25">
      <c r="A63" t="s">
        <v>23</v>
      </c>
      <c r="B63">
        <v>23</v>
      </c>
      <c r="E63" t="s">
        <v>7</v>
      </c>
      <c r="F63">
        <v>35</v>
      </c>
      <c r="H63" t="s">
        <v>23</v>
      </c>
      <c r="I63">
        <v>23</v>
      </c>
      <c r="L63" t="s">
        <v>7</v>
      </c>
      <c r="M63">
        <v>35</v>
      </c>
    </row>
    <row r="64" spans="1:13" x14ac:dyDescent="0.25">
      <c r="A64" t="s">
        <v>23</v>
      </c>
      <c r="B64">
        <v>23</v>
      </c>
      <c r="E64" t="s">
        <v>8</v>
      </c>
      <c r="F64">
        <v>39</v>
      </c>
      <c r="H64" t="s">
        <v>23</v>
      </c>
      <c r="I64">
        <v>23</v>
      </c>
      <c r="L64" t="s">
        <v>8</v>
      </c>
      <c r="M64">
        <v>47</v>
      </c>
    </row>
    <row r="65" spans="1:13" x14ac:dyDescent="0.25">
      <c r="A65" t="s">
        <v>23</v>
      </c>
      <c r="B65">
        <v>23</v>
      </c>
      <c r="E65" t="s">
        <v>9</v>
      </c>
      <c r="F65">
        <v>12</v>
      </c>
      <c r="H65" t="s">
        <v>23</v>
      </c>
      <c r="I65">
        <v>23</v>
      </c>
      <c r="L65" t="s">
        <v>9</v>
      </c>
      <c r="M65">
        <v>13</v>
      </c>
    </row>
    <row r="66" spans="1:13" x14ac:dyDescent="0.25">
      <c r="A66" t="s">
        <v>23</v>
      </c>
      <c r="B66">
        <v>23</v>
      </c>
      <c r="E66" t="s">
        <v>10</v>
      </c>
      <c r="F66" s="1">
        <v>2336</v>
      </c>
      <c r="H66" t="s">
        <v>23</v>
      </c>
      <c r="I66">
        <v>23</v>
      </c>
      <c r="L66" t="s">
        <v>10</v>
      </c>
      <c r="M66" s="1">
        <v>2687</v>
      </c>
    </row>
    <row r="67" spans="1:13" x14ac:dyDescent="0.25">
      <c r="A67" t="s">
        <v>23</v>
      </c>
      <c r="B67">
        <v>23</v>
      </c>
      <c r="E67" t="s">
        <v>11</v>
      </c>
      <c r="F67" s="1">
        <v>1110</v>
      </c>
      <c r="H67" t="s">
        <v>23</v>
      </c>
      <c r="I67">
        <v>23</v>
      </c>
      <c r="L67" t="s">
        <v>11</v>
      </c>
      <c r="M67" s="1">
        <v>1038</v>
      </c>
    </row>
    <row r="68" spans="1:13" x14ac:dyDescent="0.25">
      <c r="A68" t="s">
        <v>24</v>
      </c>
      <c r="B68">
        <v>25</v>
      </c>
      <c r="E68" t="s">
        <v>7</v>
      </c>
      <c r="F68">
        <v>104</v>
      </c>
      <c r="H68" t="s">
        <v>24</v>
      </c>
      <c r="I68">
        <v>25</v>
      </c>
      <c r="L68" t="s">
        <v>7</v>
      </c>
      <c r="M68">
        <v>105</v>
      </c>
    </row>
    <row r="69" spans="1:13" x14ac:dyDescent="0.25">
      <c r="A69" t="s">
        <v>24</v>
      </c>
      <c r="B69">
        <v>25</v>
      </c>
      <c r="E69" t="s">
        <v>8</v>
      </c>
      <c r="F69">
        <v>69</v>
      </c>
      <c r="H69" t="s">
        <v>24</v>
      </c>
      <c r="I69">
        <v>25</v>
      </c>
      <c r="L69" t="s">
        <v>8</v>
      </c>
      <c r="M69">
        <v>85</v>
      </c>
    </row>
    <row r="70" spans="1:13" x14ac:dyDescent="0.25">
      <c r="A70" t="s">
        <v>24</v>
      </c>
      <c r="B70">
        <v>25</v>
      </c>
      <c r="E70" t="s">
        <v>9</v>
      </c>
      <c r="F70">
        <v>556</v>
      </c>
      <c r="H70" t="s">
        <v>24</v>
      </c>
      <c r="I70">
        <v>25</v>
      </c>
      <c r="L70" t="s">
        <v>9</v>
      </c>
      <c r="M70">
        <v>558</v>
      </c>
    </row>
    <row r="71" spans="1:13" x14ac:dyDescent="0.25">
      <c r="A71" t="s">
        <v>24</v>
      </c>
      <c r="B71">
        <v>25</v>
      </c>
      <c r="E71" t="s">
        <v>10</v>
      </c>
      <c r="F71" s="1">
        <v>1684</v>
      </c>
      <c r="H71" t="s">
        <v>24</v>
      </c>
      <c r="I71">
        <v>25</v>
      </c>
      <c r="L71" t="s">
        <v>10</v>
      </c>
      <c r="M71" s="1">
        <v>1959</v>
      </c>
    </row>
    <row r="72" spans="1:13" x14ac:dyDescent="0.25">
      <c r="A72" t="s">
        <v>24</v>
      </c>
      <c r="B72">
        <v>25</v>
      </c>
      <c r="E72" t="s">
        <v>11</v>
      </c>
      <c r="F72" s="1">
        <v>3423</v>
      </c>
      <c r="H72" t="s">
        <v>24</v>
      </c>
      <c r="I72">
        <v>25</v>
      </c>
      <c r="L72" t="s">
        <v>11</v>
      </c>
      <c r="M72" s="1">
        <v>3179</v>
      </c>
    </row>
    <row r="73" spans="1:13" x14ac:dyDescent="0.25">
      <c r="A73" t="s">
        <v>25</v>
      </c>
      <c r="B73">
        <v>27</v>
      </c>
      <c r="E73" t="s">
        <v>7</v>
      </c>
      <c r="F73">
        <v>38</v>
      </c>
      <c r="H73" t="s">
        <v>25</v>
      </c>
      <c r="I73">
        <v>27</v>
      </c>
      <c r="L73" t="s">
        <v>7</v>
      </c>
      <c r="M73">
        <v>44</v>
      </c>
    </row>
    <row r="74" spans="1:13" x14ac:dyDescent="0.25">
      <c r="A74" t="s">
        <v>25</v>
      </c>
      <c r="B74">
        <v>27</v>
      </c>
      <c r="E74" t="s">
        <v>8</v>
      </c>
      <c r="F74">
        <v>24</v>
      </c>
      <c r="H74" t="s">
        <v>25</v>
      </c>
      <c r="I74">
        <v>27</v>
      </c>
      <c r="L74" t="s">
        <v>8</v>
      </c>
      <c r="M74">
        <v>34</v>
      </c>
    </row>
    <row r="75" spans="1:13" x14ac:dyDescent="0.25">
      <c r="A75" t="s">
        <v>25</v>
      </c>
      <c r="B75">
        <v>27</v>
      </c>
      <c r="E75" t="s">
        <v>9</v>
      </c>
      <c r="F75">
        <v>47</v>
      </c>
      <c r="H75" t="s">
        <v>25</v>
      </c>
      <c r="I75">
        <v>27</v>
      </c>
      <c r="L75" t="s">
        <v>9</v>
      </c>
      <c r="M75">
        <v>56</v>
      </c>
    </row>
    <row r="76" spans="1:13" x14ac:dyDescent="0.25">
      <c r="A76" t="s">
        <v>25</v>
      </c>
      <c r="B76">
        <v>27</v>
      </c>
      <c r="E76" t="s">
        <v>10</v>
      </c>
      <c r="F76">
        <v>200</v>
      </c>
      <c r="H76" t="s">
        <v>25</v>
      </c>
      <c r="I76">
        <v>27</v>
      </c>
      <c r="L76" t="s">
        <v>10</v>
      </c>
      <c r="M76">
        <v>267</v>
      </c>
    </row>
    <row r="77" spans="1:13" x14ac:dyDescent="0.25">
      <c r="A77" t="s">
        <v>25</v>
      </c>
      <c r="B77">
        <v>27</v>
      </c>
      <c r="E77" t="s">
        <v>11</v>
      </c>
      <c r="F77" s="1">
        <v>3962</v>
      </c>
      <c r="H77" t="s">
        <v>25</v>
      </c>
      <c r="I77">
        <v>27</v>
      </c>
      <c r="L77" t="s">
        <v>11</v>
      </c>
      <c r="M77" s="1">
        <v>4539</v>
      </c>
    </row>
    <row r="78" spans="1:13" x14ac:dyDescent="0.25">
      <c r="A78" t="s">
        <v>26</v>
      </c>
      <c r="B78">
        <v>29</v>
      </c>
      <c r="E78" t="s">
        <v>7</v>
      </c>
      <c r="F78">
        <v>270</v>
      </c>
      <c r="H78" t="s">
        <v>26</v>
      </c>
      <c r="I78">
        <v>29</v>
      </c>
      <c r="L78" t="s">
        <v>7</v>
      </c>
      <c r="M78">
        <v>283</v>
      </c>
    </row>
    <row r="79" spans="1:13" x14ac:dyDescent="0.25">
      <c r="A79" t="s">
        <v>26</v>
      </c>
      <c r="B79">
        <v>29</v>
      </c>
      <c r="E79" t="s">
        <v>8</v>
      </c>
      <c r="F79">
        <v>230</v>
      </c>
      <c r="H79" t="s">
        <v>26</v>
      </c>
      <c r="I79">
        <v>29</v>
      </c>
      <c r="L79" t="s">
        <v>8</v>
      </c>
      <c r="M79">
        <v>280</v>
      </c>
    </row>
    <row r="80" spans="1:13" x14ac:dyDescent="0.25">
      <c r="A80" t="s">
        <v>26</v>
      </c>
      <c r="B80">
        <v>29</v>
      </c>
      <c r="E80" t="s">
        <v>9</v>
      </c>
      <c r="F80">
        <v>194</v>
      </c>
      <c r="H80" t="s">
        <v>26</v>
      </c>
      <c r="I80">
        <v>29</v>
      </c>
      <c r="L80" t="s">
        <v>9</v>
      </c>
      <c r="M80">
        <v>198</v>
      </c>
    </row>
    <row r="81" spans="1:13" x14ac:dyDescent="0.25">
      <c r="A81" t="s">
        <v>26</v>
      </c>
      <c r="B81">
        <v>29</v>
      </c>
      <c r="E81" t="s">
        <v>10</v>
      </c>
      <c r="F81" s="1">
        <v>4342</v>
      </c>
      <c r="H81" t="s">
        <v>26</v>
      </c>
      <c r="I81">
        <v>29</v>
      </c>
      <c r="L81" t="s">
        <v>10</v>
      </c>
      <c r="M81" s="1">
        <v>4981</v>
      </c>
    </row>
    <row r="82" spans="1:13" x14ac:dyDescent="0.25">
      <c r="A82" t="s">
        <v>26</v>
      </c>
      <c r="B82">
        <v>29</v>
      </c>
      <c r="E82" t="s">
        <v>11</v>
      </c>
      <c r="F82" s="1">
        <v>25852</v>
      </c>
      <c r="H82" t="s">
        <v>26</v>
      </c>
      <c r="I82">
        <v>29</v>
      </c>
      <c r="L82" t="s">
        <v>11</v>
      </c>
      <c r="M82" s="1">
        <v>25274</v>
      </c>
    </row>
    <row r="83" spans="1:13" x14ac:dyDescent="0.25">
      <c r="A83" t="s">
        <v>27</v>
      </c>
      <c r="B83">
        <v>31</v>
      </c>
      <c r="E83" t="s">
        <v>7</v>
      </c>
      <c r="F83" s="1">
        <v>5856</v>
      </c>
      <c r="H83" t="s">
        <v>27</v>
      </c>
      <c r="I83">
        <v>31</v>
      </c>
      <c r="L83" t="s">
        <v>7</v>
      </c>
      <c r="M83" s="1">
        <v>6963</v>
      </c>
    </row>
    <row r="84" spans="1:13" x14ac:dyDescent="0.25">
      <c r="A84" t="s">
        <v>27</v>
      </c>
      <c r="B84">
        <v>31</v>
      </c>
      <c r="E84" t="s">
        <v>8</v>
      </c>
      <c r="F84" s="1">
        <v>23083</v>
      </c>
      <c r="H84" t="s">
        <v>27</v>
      </c>
      <c r="I84">
        <v>31</v>
      </c>
      <c r="L84" t="s">
        <v>8</v>
      </c>
      <c r="M84" s="1">
        <v>33043</v>
      </c>
    </row>
    <row r="85" spans="1:13" x14ac:dyDescent="0.25">
      <c r="A85" t="s">
        <v>27</v>
      </c>
      <c r="B85">
        <v>31</v>
      </c>
      <c r="E85" t="s">
        <v>9</v>
      </c>
      <c r="F85" s="1">
        <v>60702</v>
      </c>
      <c r="H85" t="s">
        <v>27</v>
      </c>
      <c r="I85">
        <v>31</v>
      </c>
      <c r="L85" t="s">
        <v>9</v>
      </c>
      <c r="M85" s="1">
        <v>73916</v>
      </c>
    </row>
    <row r="86" spans="1:13" x14ac:dyDescent="0.25">
      <c r="A86" t="s">
        <v>27</v>
      </c>
      <c r="B86">
        <v>31</v>
      </c>
      <c r="E86" t="s">
        <v>10</v>
      </c>
      <c r="F86" s="1">
        <v>192431</v>
      </c>
      <c r="H86" t="s">
        <v>27</v>
      </c>
      <c r="I86">
        <v>31</v>
      </c>
      <c r="L86" t="s">
        <v>10</v>
      </c>
      <c r="M86" s="1">
        <v>259185</v>
      </c>
    </row>
    <row r="87" spans="1:13" x14ac:dyDescent="0.25">
      <c r="A87" t="s">
        <v>27</v>
      </c>
      <c r="B87">
        <v>31</v>
      </c>
      <c r="E87" t="s">
        <v>11</v>
      </c>
      <c r="F87" s="1">
        <v>322808</v>
      </c>
      <c r="H87" t="s">
        <v>27</v>
      </c>
      <c r="I87">
        <v>31</v>
      </c>
      <c r="L87" t="s">
        <v>11</v>
      </c>
      <c r="M87" s="1">
        <v>355835</v>
      </c>
    </row>
    <row r="88" spans="1:13" x14ac:dyDescent="0.25">
      <c r="A88" t="s">
        <v>28</v>
      </c>
      <c r="B88">
        <v>33</v>
      </c>
      <c r="E88" t="s">
        <v>7</v>
      </c>
      <c r="F88">
        <v>60</v>
      </c>
      <c r="H88" t="s">
        <v>28</v>
      </c>
      <c r="I88">
        <v>33</v>
      </c>
      <c r="L88" t="s">
        <v>7</v>
      </c>
      <c r="M88">
        <v>63</v>
      </c>
    </row>
    <row r="89" spans="1:13" x14ac:dyDescent="0.25">
      <c r="A89" t="s">
        <v>28</v>
      </c>
      <c r="B89">
        <v>33</v>
      </c>
      <c r="E89" t="s">
        <v>8</v>
      </c>
      <c r="F89">
        <v>12</v>
      </c>
      <c r="H89" t="s">
        <v>28</v>
      </c>
      <c r="I89">
        <v>33</v>
      </c>
      <c r="L89" t="s">
        <v>8</v>
      </c>
      <c r="M89">
        <v>15</v>
      </c>
    </row>
    <row r="90" spans="1:13" x14ac:dyDescent="0.25">
      <c r="A90" t="s">
        <v>28</v>
      </c>
      <c r="B90">
        <v>33</v>
      </c>
      <c r="E90" t="s">
        <v>9</v>
      </c>
      <c r="F90">
        <v>10</v>
      </c>
      <c r="H90" t="s">
        <v>28</v>
      </c>
      <c r="I90">
        <v>33</v>
      </c>
      <c r="L90" t="s">
        <v>9</v>
      </c>
      <c r="M90">
        <v>11</v>
      </c>
    </row>
    <row r="91" spans="1:13" x14ac:dyDescent="0.25">
      <c r="A91" t="s">
        <v>28</v>
      </c>
      <c r="B91">
        <v>33</v>
      </c>
      <c r="E91" t="s">
        <v>10</v>
      </c>
      <c r="F91">
        <v>82</v>
      </c>
      <c r="H91" t="s">
        <v>28</v>
      </c>
      <c r="I91">
        <v>33</v>
      </c>
      <c r="L91" t="s">
        <v>10</v>
      </c>
      <c r="M91">
        <v>95</v>
      </c>
    </row>
    <row r="92" spans="1:13" x14ac:dyDescent="0.25">
      <c r="A92" t="s">
        <v>28</v>
      </c>
      <c r="B92">
        <v>33</v>
      </c>
      <c r="E92" t="s">
        <v>11</v>
      </c>
      <c r="F92" s="1">
        <v>1895</v>
      </c>
      <c r="H92" t="s">
        <v>28</v>
      </c>
      <c r="I92">
        <v>33</v>
      </c>
      <c r="L92" t="s">
        <v>11</v>
      </c>
      <c r="M92" s="1">
        <v>1853</v>
      </c>
    </row>
    <row r="93" spans="1:13" x14ac:dyDescent="0.25">
      <c r="A93" t="s">
        <v>29</v>
      </c>
      <c r="B93">
        <v>35</v>
      </c>
      <c r="E93" t="s">
        <v>7</v>
      </c>
      <c r="F93" s="1">
        <v>1751</v>
      </c>
      <c r="H93" t="s">
        <v>29</v>
      </c>
      <c r="I93">
        <v>35</v>
      </c>
      <c r="L93" t="s">
        <v>7</v>
      </c>
      <c r="M93" s="1">
        <v>2185</v>
      </c>
    </row>
    <row r="94" spans="1:13" x14ac:dyDescent="0.25">
      <c r="A94" t="s">
        <v>29</v>
      </c>
      <c r="B94">
        <v>35</v>
      </c>
      <c r="E94" t="s">
        <v>8</v>
      </c>
      <c r="F94" s="1">
        <v>11840</v>
      </c>
      <c r="H94" t="s">
        <v>29</v>
      </c>
      <c r="I94">
        <v>35</v>
      </c>
      <c r="L94" t="s">
        <v>8</v>
      </c>
      <c r="M94" s="1">
        <v>18078</v>
      </c>
    </row>
    <row r="95" spans="1:13" x14ac:dyDescent="0.25">
      <c r="A95" t="s">
        <v>29</v>
      </c>
      <c r="B95">
        <v>35</v>
      </c>
      <c r="E95" t="s">
        <v>9</v>
      </c>
      <c r="F95" s="1">
        <v>4173</v>
      </c>
      <c r="H95" t="s">
        <v>29</v>
      </c>
      <c r="I95">
        <v>35</v>
      </c>
      <c r="L95" t="s">
        <v>9</v>
      </c>
      <c r="M95" s="1">
        <v>5310</v>
      </c>
    </row>
    <row r="96" spans="1:13" x14ac:dyDescent="0.25">
      <c r="A96" t="s">
        <v>29</v>
      </c>
      <c r="B96">
        <v>35</v>
      </c>
      <c r="E96" t="s">
        <v>10</v>
      </c>
      <c r="F96" s="1">
        <v>21482</v>
      </c>
      <c r="H96" t="s">
        <v>29</v>
      </c>
      <c r="I96">
        <v>35</v>
      </c>
      <c r="L96" t="s">
        <v>10</v>
      </c>
      <c r="M96" s="1">
        <v>30472</v>
      </c>
    </row>
    <row r="97" spans="1:13" x14ac:dyDescent="0.25">
      <c r="A97" t="s">
        <v>29</v>
      </c>
      <c r="B97">
        <v>35</v>
      </c>
      <c r="E97" t="s">
        <v>11</v>
      </c>
      <c r="F97" s="1">
        <v>247880</v>
      </c>
      <c r="H97" t="s">
        <v>29</v>
      </c>
      <c r="I97">
        <v>35</v>
      </c>
      <c r="L97" t="s">
        <v>11</v>
      </c>
      <c r="M97" s="1">
        <v>292573</v>
      </c>
    </row>
    <row r="98" spans="1:13" x14ac:dyDescent="0.25">
      <c r="A98" t="s">
        <v>30</v>
      </c>
      <c r="B98">
        <v>37</v>
      </c>
      <c r="E98" t="s">
        <v>7</v>
      </c>
      <c r="F98">
        <v>209</v>
      </c>
      <c r="H98" t="s">
        <v>30</v>
      </c>
      <c r="I98">
        <v>37</v>
      </c>
      <c r="L98" t="s">
        <v>7</v>
      </c>
      <c r="M98">
        <v>226</v>
      </c>
    </row>
    <row r="99" spans="1:13" x14ac:dyDescent="0.25">
      <c r="A99" t="s">
        <v>30</v>
      </c>
      <c r="B99">
        <v>37</v>
      </c>
      <c r="E99" t="s">
        <v>8</v>
      </c>
      <c r="F99">
        <v>613</v>
      </c>
      <c r="H99" t="s">
        <v>30</v>
      </c>
      <c r="I99">
        <v>37</v>
      </c>
      <c r="L99" t="s">
        <v>8</v>
      </c>
      <c r="M99">
        <v>782</v>
      </c>
    </row>
    <row r="100" spans="1:13" x14ac:dyDescent="0.25">
      <c r="A100" t="s">
        <v>30</v>
      </c>
      <c r="B100">
        <v>37</v>
      </c>
      <c r="E100" t="s">
        <v>9</v>
      </c>
      <c r="F100">
        <v>307</v>
      </c>
      <c r="H100" t="s">
        <v>30</v>
      </c>
      <c r="I100">
        <v>37</v>
      </c>
      <c r="L100" t="s">
        <v>9</v>
      </c>
      <c r="M100">
        <v>328</v>
      </c>
    </row>
    <row r="101" spans="1:13" x14ac:dyDescent="0.25">
      <c r="A101" t="s">
        <v>30</v>
      </c>
      <c r="B101">
        <v>37</v>
      </c>
      <c r="E101" t="s">
        <v>10</v>
      </c>
      <c r="F101" s="1">
        <v>15619</v>
      </c>
      <c r="H101" t="s">
        <v>30</v>
      </c>
      <c r="I101">
        <v>37</v>
      </c>
      <c r="L101" t="s">
        <v>10</v>
      </c>
      <c r="M101" s="1">
        <v>18494</v>
      </c>
    </row>
    <row r="102" spans="1:13" x14ac:dyDescent="0.25">
      <c r="A102" t="s">
        <v>30</v>
      </c>
      <c r="B102">
        <v>37</v>
      </c>
      <c r="E102" t="s">
        <v>11</v>
      </c>
      <c r="F102" s="1">
        <v>35306</v>
      </c>
      <c r="H102" t="s">
        <v>30</v>
      </c>
      <c r="I102">
        <v>37</v>
      </c>
      <c r="L102" t="s">
        <v>11</v>
      </c>
      <c r="M102" s="1">
        <v>35704</v>
      </c>
    </row>
    <row r="103" spans="1:13" x14ac:dyDescent="0.25">
      <c r="A103" t="s">
        <v>31</v>
      </c>
      <c r="B103">
        <v>39</v>
      </c>
      <c r="E103" t="s">
        <v>7</v>
      </c>
      <c r="F103">
        <v>193</v>
      </c>
      <c r="H103" t="s">
        <v>31</v>
      </c>
      <c r="I103">
        <v>39</v>
      </c>
      <c r="L103" t="s">
        <v>7</v>
      </c>
      <c r="M103">
        <v>241</v>
      </c>
    </row>
    <row r="104" spans="1:13" x14ac:dyDescent="0.25">
      <c r="A104" t="s">
        <v>31</v>
      </c>
      <c r="B104">
        <v>39</v>
      </c>
      <c r="E104" t="s">
        <v>8</v>
      </c>
      <c r="F104">
        <v>252</v>
      </c>
      <c r="H104" t="s">
        <v>31</v>
      </c>
      <c r="I104">
        <v>39</v>
      </c>
      <c r="L104" t="s">
        <v>8</v>
      </c>
      <c r="M104">
        <v>368</v>
      </c>
    </row>
    <row r="105" spans="1:13" x14ac:dyDescent="0.25">
      <c r="A105" t="s">
        <v>31</v>
      </c>
      <c r="B105">
        <v>39</v>
      </c>
      <c r="E105" t="s">
        <v>9</v>
      </c>
      <c r="F105">
        <v>211</v>
      </c>
      <c r="H105" t="s">
        <v>31</v>
      </c>
      <c r="I105">
        <v>39</v>
      </c>
      <c r="L105" t="s">
        <v>9</v>
      </c>
      <c r="M105">
        <v>268</v>
      </c>
    </row>
    <row r="106" spans="1:13" x14ac:dyDescent="0.25">
      <c r="A106" t="s">
        <v>31</v>
      </c>
      <c r="B106">
        <v>39</v>
      </c>
      <c r="E106" t="s">
        <v>10</v>
      </c>
      <c r="F106" s="1">
        <v>1233</v>
      </c>
      <c r="H106" t="s">
        <v>31</v>
      </c>
      <c r="I106">
        <v>39</v>
      </c>
      <c r="L106" t="s">
        <v>10</v>
      </c>
      <c r="M106" s="1">
        <v>1721</v>
      </c>
    </row>
    <row r="107" spans="1:13" x14ac:dyDescent="0.25">
      <c r="A107" t="s">
        <v>31</v>
      </c>
      <c r="B107">
        <v>39</v>
      </c>
      <c r="E107" t="s">
        <v>11</v>
      </c>
      <c r="F107" s="1">
        <v>21218</v>
      </c>
      <c r="H107" t="s">
        <v>31</v>
      </c>
      <c r="I107">
        <v>39</v>
      </c>
      <c r="L107" t="s">
        <v>11</v>
      </c>
      <c r="M107" s="1">
        <v>24688</v>
      </c>
    </row>
    <row r="108" spans="1:13" x14ac:dyDescent="0.25">
      <c r="A108" t="s">
        <v>32</v>
      </c>
      <c r="B108">
        <v>41</v>
      </c>
      <c r="E108" t="s">
        <v>7</v>
      </c>
      <c r="F108" s="1">
        <v>7360</v>
      </c>
      <c r="H108" t="s">
        <v>32</v>
      </c>
      <c r="I108">
        <v>41</v>
      </c>
      <c r="L108" t="s">
        <v>7</v>
      </c>
      <c r="M108" s="1">
        <v>8661</v>
      </c>
    </row>
    <row r="109" spans="1:13" x14ac:dyDescent="0.25">
      <c r="A109" t="s">
        <v>32</v>
      </c>
      <c r="B109">
        <v>41</v>
      </c>
      <c r="E109" t="s">
        <v>8</v>
      </c>
      <c r="F109" s="1">
        <v>22764</v>
      </c>
      <c r="H109" t="s">
        <v>32</v>
      </c>
      <c r="I109">
        <v>41</v>
      </c>
      <c r="L109" t="s">
        <v>8</v>
      </c>
      <c r="M109" s="1">
        <v>32722</v>
      </c>
    </row>
    <row r="110" spans="1:13" x14ac:dyDescent="0.25">
      <c r="A110" t="s">
        <v>32</v>
      </c>
      <c r="B110">
        <v>41</v>
      </c>
      <c r="E110" t="s">
        <v>9</v>
      </c>
      <c r="F110" s="1">
        <v>39416</v>
      </c>
      <c r="H110" t="s">
        <v>32</v>
      </c>
      <c r="I110">
        <v>41</v>
      </c>
      <c r="L110" t="s">
        <v>9</v>
      </c>
      <c r="M110" s="1">
        <v>47810</v>
      </c>
    </row>
    <row r="111" spans="1:13" x14ac:dyDescent="0.25">
      <c r="A111" t="s">
        <v>32</v>
      </c>
      <c r="B111">
        <v>41</v>
      </c>
      <c r="E111" t="s">
        <v>10</v>
      </c>
      <c r="F111" s="1">
        <v>94285</v>
      </c>
      <c r="H111" t="s">
        <v>32</v>
      </c>
      <c r="I111">
        <v>41</v>
      </c>
      <c r="L111" t="s">
        <v>10</v>
      </c>
      <c r="M111" s="1">
        <v>127326</v>
      </c>
    </row>
    <row r="112" spans="1:13" x14ac:dyDescent="0.25">
      <c r="A112" t="s">
        <v>32</v>
      </c>
      <c r="B112">
        <v>41</v>
      </c>
      <c r="E112" t="s">
        <v>11</v>
      </c>
      <c r="F112" s="1">
        <v>463406</v>
      </c>
      <c r="H112" t="s">
        <v>32</v>
      </c>
      <c r="I112">
        <v>41</v>
      </c>
      <c r="L112" t="s">
        <v>11</v>
      </c>
      <c r="M112" s="1">
        <v>509585</v>
      </c>
    </row>
    <row r="113" spans="1:13" x14ac:dyDescent="0.25">
      <c r="A113" t="s">
        <v>33</v>
      </c>
      <c r="B113">
        <v>43</v>
      </c>
      <c r="E113" t="s">
        <v>7</v>
      </c>
      <c r="F113">
        <v>811</v>
      </c>
      <c r="H113" t="s">
        <v>33</v>
      </c>
      <c r="I113">
        <v>43</v>
      </c>
      <c r="L113" t="s">
        <v>7</v>
      </c>
      <c r="M113">
        <v>855</v>
      </c>
    </row>
    <row r="114" spans="1:13" x14ac:dyDescent="0.25">
      <c r="A114" t="s">
        <v>33</v>
      </c>
      <c r="B114">
        <v>43</v>
      </c>
      <c r="E114" t="s">
        <v>8</v>
      </c>
      <c r="F114">
        <v>397</v>
      </c>
      <c r="H114" t="s">
        <v>33</v>
      </c>
      <c r="I114">
        <v>43</v>
      </c>
      <c r="L114" t="s">
        <v>8</v>
      </c>
      <c r="M114">
        <v>498</v>
      </c>
    </row>
    <row r="115" spans="1:13" x14ac:dyDescent="0.25">
      <c r="A115" t="s">
        <v>33</v>
      </c>
      <c r="B115">
        <v>43</v>
      </c>
      <c r="E115" t="s">
        <v>9</v>
      </c>
      <c r="F115" s="1">
        <v>1878</v>
      </c>
      <c r="H115" t="s">
        <v>33</v>
      </c>
      <c r="I115">
        <v>43</v>
      </c>
      <c r="L115" t="s">
        <v>9</v>
      </c>
      <c r="M115" s="1">
        <v>1981</v>
      </c>
    </row>
    <row r="116" spans="1:13" x14ac:dyDescent="0.25">
      <c r="A116" t="s">
        <v>33</v>
      </c>
      <c r="B116">
        <v>43</v>
      </c>
      <c r="E116" t="s">
        <v>10</v>
      </c>
      <c r="F116" s="1">
        <v>5764</v>
      </c>
      <c r="H116" t="s">
        <v>33</v>
      </c>
      <c r="I116">
        <v>43</v>
      </c>
      <c r="L116" t="s">
        <v>10</v>
      </c>
      <c r="M116" s="1">
        <v>7008</v>
      </c>
    </row>
    <row r="117" spans="1:13" x14ac:dyDescent="0.25">
      <c r="A117" t="s">
        <v>33</v>
      </c>
      <c r="B117">
        <v>43</v>
      </c>
      <c r="E117" t="s">
        <v>11</v>
      </c>
      <c r="F117" s="1">
        <v>38006</v>
      </c>
      <c r="H117" t="s">
        <v>33</v>
      </c>
      <c r="I117">
        <v>43</v>
      </c>
      <c r="L117" t="s">
        <v>11</v>
      </c>
      <c r="M117" s="1">
        <v>37519</v>
      </c>
    </row>
    <row r="118" spans="1:13" x14ac:dyDescent="0.25">
      <c r="A118" t="s">
        <v>34</v>
      </c>
      <c r="B118">
        <v>45</v>
      </c>
      <c r="E118" t="s">
        <v>7</v>
      </c>
      <c r="F118">
        <v>419</v>
      </c>
      <c r="H118" t="s">
        <v>34</v>
      </c>
      <c r="I118">
        <v>45</v>
      </c>
      <c r="L118" t="s">
        <v>7</v>
      </c>
      <c r="M118">
        <v>462</v>
      </c>
    </row>
    <row r="119" spans="1:13" x14ac:dyDescent="0.25">
      <c r="A119" t="s">
        <v>34</v>
      </c>
      <c r="B119">
        <v>45</v>
      </c>
      <c r="E119" t="s">
        <v>8</v>
      </c>
      <c r="F119">
        <v>493</v>
      </c>
      <c r="H119" t="s">
        <v>34</v>
      </c>
      <c r="I119">
        <v>45</v>
      </c>
      <c r="L119" t="s">
        <v>8</v>
      </c>
      <c r="M119">
        <v>641</v>
      </c>
    </row>
    <row r="120" spans="1:13" x14ac:dyDescent="0.25">
      <c r="A120" t="s">
        <v>34</v>
      </c>
      <c r="B120">
        <v>45</v>
      </c>
      <c r="E120" t="s">
        <v>9</v>
      </c>
      <c r="F120">
        <v>331</v>
      </c>
      <c r="H120" t="s">
        <v>34</v>
      </c>
      <c r="I120">
        <v>45</v>
      </c>
      <c r="L120" t="s">
        <v>9</v>
      </c>
      <c r="M120">
        <v>360</v>
      </c>
    </row>
    <row r="121" spans="1:13" x14ac:dyDescent="0.25">
      <c r="A121" t="s">
        <v>34</v>
      </c>
      <c r="B121">
        <v>45</v>
      </c>
      <c r="E121" t="s">
        <v>10</v>
      </c>
      <c r="F121" s="1">
        <v>15884</v>
      </c>
      <c r="H121" t="s">
        <v>34</v>
      </c>
      <c r="I121">
        <v>45</v>
      </c>
      <c r="L121" t="s">
        <v>10</v>
      </c>
      <c r="M121" s="1">
        <v>19106</v>
      </c>
    </row>
    <row r="122" spans="1:13" x14ac:dyDescent="0.25">
      <c r="A122" t="s">
        <v>34</v>
      </c>
      <c r="B122">
        <v>45</v>
      </c>
      <c r="E122" t="s">
        <v>11</v>
      </c>
      <c r="F122" s="1">
        <v>39024</v>
      </c>
      <c r="H122" t="s">
        <v>34</v>
      </c>
      <c r="I122">
        <v>45</v>
      </c>
      <c r="L122" t="s">
        <v>11</v>
      </c>
      <c r="M122" s="1">
        <v>40148</v>
      </c>
    </row>
    <row r="123" spans="1:13" x14ac:dyDescent="0.25">
      <c r="A123" t="s">
        <v>35</v>
      </c>
      <c r="B123">
        <v>47</v>
      </c>
      <c r="E123" t="s">
        <v>7</v>
      </c>
      <c r="F123">
        <v>50</v>
      </c>
      <c r="H123" t="s">
        <v>35</v>
      </c>
      <c r="I123">
        <v>47</v>
      </c>
      <c r="L123" t="s">
        <v>7</v>
      </c>
      <c r="M123">
        <v>61</v>
      </c>
    </row>
    <row r="124" spans="1:13" x14ac:dyDescent="0.25">
      <c r="A124" t="s">
        <v>35</v>
      </c>
      <c r="B124">
        <v>47</v>
      </c>
      <c r="E124" t="s">
        <v>8</v>
      </c>
      <c r="F124">
        <v>98</v>
      </c>
      <c r="H124" t="s">
        <v>35</v>
      </c>
      <c r="I124">
        <v>47</v>
      </c>
      <c r="L124" t="s">
        <v>8</v>
      </c>
      <c r="M124">
        <v>135</v>
      </c>
    </row>
    <row r="125" spans="1:13" x14ac:dyDescent="0.25">
      <c r="A125" t="s">
        <v>35</v>
      </c>
      <c r="B125">
        <v>47</v>
      </c>
      <c r="E125" t="s">
        <v>9</v>
      </c>
      <c r="F125">
        <v>40</v>
      </c>
      <c r="H125" t="s">
        <v>35</v>
      </c>
      <c r="I125">
        <v>47</v>
      </c>
      <c r="L125" t="s">
        <v>9</v>
      </c>
      <c r="M125">
        <v>48</v>
      </c>
    </row>
    <row r="126" spans="1:13" x14ac:dyDescent="0.25">
      <c r="A126" t="s">
        <v>35</v>
      </c>
      <c r="B126">
        <v>47</v>
      </c>
      <c r="E126" t="s">
        <v>10</v>
      </c>
      <c r="F126">
        <v>267</v>
      </c>
      <c r="H126" t="s">
        <v>35</v>
      </c>
      <c r="I126">
        <v>47</v>
      </c>
      <c r="L126" t="s">
        <v>10</v>
      </c>
      <c r="M126">
        <v>360</v>
      </c>
    </row>
    <row r="127" spans="1:13" x14ac:dyDescent="0.25">
      <c r="A127" t="s">
        <v>35</v>
      </c>
      <c r="B127">
        <v>47</v>
      </c>
      <c r="E127" t="s">
        <v>11</v>
      </c>
      <c r="F127" s="1">
        <v>5009</v>
      </c>
      <c r="H127" t="s">
        <v>35</v>
      </c>
      <c r="I127">
        <v>47</v>
      </c>
      <c r="L127" t="s">
        <v>11</v>
      </c>
      <c r="M127" s="1">
        <v>5504</v>
      </c>
    </row>
    <row r="128" spans="1:13" x14ac:dyDescent="0.25">
      <c r="A128" t="s">
        <v>36</v>
      </c>
      <c r="B128">
        <v>49</v>
      </c>
      <c r="E128" t="s">
        <v>7</v>
      </c>
      <c r="F128">
        <v>84</v>
      </c>
      <c r="H128" t="s">
        <v>36</v>
      </c>
      <c r="I128">
        <v>49</v>
      </c>
      <c r="L128" t="s">
        <v>7</v>
      </c>
      <c r="M128">
        <v>93</v>
      </c>
    </row>
    <row r="129" spans="1:13" x14ac:dyDescent="0.25">
      <c r="A129" t="s">
        <v>36</v>
      </c>
      <c r="B129">
        <v>49</v>
      </c>
      <c r="E129" t="s">
        <v>8</v>
      </c>
      <c r="F129">
        <v>161</v>
      </c>
      <c r="H129" t="s">
        <v>36</v>
      </c>
      <c r="I129">
        <v>49</v>
      </c>
      <c r="L129" t="s">
        <v>8</v>
      </c>
      <c r="M129">
        <v>212</v>
      </c>
    </row>
    <row r="130" spans="1:13" x14ac:dyDescent="0.25">
      <c r="A130" t="s">
        <v>36</v>
      </c>
      <c r="B130">
        <v>49</v>
      </c>
      <c r="E130" t="s">
        <v>9</v>
      </c>
      <c r="F130">
        <v>76</v>
      </c>
      <c r="H130" t="s">
        <v>36</v>
      </c>
      <c r="I130">
        <v>49</v>
      </c>
      <c r="L130" t="s">
        <v>9</v>
      </c>
      <c r="M130">
        <v>87</v>
      </c>
    </row>
    <row r="131" spans="1:13" x14ac:dyDescent="0.25">
      <c r="A131" t="s">
        <v>36</v>
      </c>
      <c r="B131">
        <v>49</v>
      </c>
      <c r="E131" t="s">
        <v>10</v>
      </c>
      <c r="F131" s="1">
        <v>1111</v>
      </c>
      <c r="H131" t="s">
        <v>36</v>
      </c>
      <c r="I131">
        <v>49</v>
      </c>
      <c r="L131" t="s">
        <v>10</v>
      </c>
      <c r="M131" s="1">
        <v>1361</v>
      </c>
    </row>
    <row r="132" spans="1:13" x14ac:dyDescent="0.25">
      <c r="A132" t="s">
        <v>36</v>
      </c>
      <c r="B132">
        <v>49</v>
      </c>
      <c r="E132" t="s">
        <v>11</v>
      </c>
      <c r="F132" s="1">
        <v>13358</v>
      </c>
      <c r="H132" t="s">
        <v>36</v>
      </c>
      <c r="I132">
        <v>49</v>
      </c>
      <c r="L132" t="s">
        <v>11</v>
      </c>
      <c r="M132" s="1">
        <v>13855</v>
      </c>
    </row>
    <row r="133" spans="1:13" x14ac:dyDescent="0.25">
      <c r="A133" t="s">
        <v>37</v>
      </c>
      <c r="B133">
        <v>51</v>
      </c>
      <c r="E133" t="s">
        <v>7</v>
      </c>
      <c r="F133">
        <v>96</v>
      </c>
      <c r="H133" t="s">
        <v>37</v>
      </c>
      <c r="I133">
        <v>51</v>
      </c>
      <c r="L133" t="s">
        <v>7</v>
      </c>
      <c r="M133">
        <v>117</v>
      </c>
    </row>
    <row r="134" spans="1:13" x14ac:dyDescent="0.25">
      <c r="A134" t="s">
        <v>37</v>
      </c>
      <c r="B134">
        <v>51</v>
      </c>
      <c r="E134" t="s">
        <v>8</v>
      </c>
      <c r="F134">
        <v>134</v>
      </c>
      <c r="H134" t="s">
        <v>37</v>
      </c>
      <c r="I134">
        <v>51</v>
      </c>
      <c r="L134" t="s">
        <v>8</v>
      </c>
      <c r="M134">
        <v>189</v>
      </c>
    </row>
    <row r="135" spans="1:13" x14ac:dyDescent="0.25">
      <c r="A135" t="s">
        <v>37</v>
      </c>
      <c r="B135">
        <v>51</v>
      </c>
      <c r="E135" t="s">
        <v>9</v>
      </c>
      <c r="F135">
        <v>72</v>
      </c>
      <c r="H135" t="s">
        <v>37</v>
      </c>
      <c r="I135">
        <v>51</v>
      </c>
      <c r="L135" t="s">
        <v>9</v>
      </c>
      <c r="M135">
        <v>87</v>
      </c>
    </row>
    <row r="136" spans="1:13" x14ac:dyDescent="0.25">
      <c r="A136" t="s">
        <v>37</v>
      </c>
      <c r="B136">
        <v>51</v>
      </c>
      <c r="E136" t="s">
        <v>10</v>
      </c>
      <c r="F136" s="1">
        <v>1251</v>
      </c>
      <c r="H136" t="s">
        <v>37</v>
      </c>
      <c r="I136">
        <v>51</v>
      </c>
      <c r="L136" t="s">
        <v>10</v>
      </c>
      <c r="M136" s="1">
        <v>1728</v>
      </c>
    </row>
    <row r="137" spans="1:13" x14ac:dyDescent="0.25">
      <c r="A137" t="s">
        <v>37</v>
      </c>
      <c r="B137">
        <v>51</v>
      </c>
      <c r="E137" t="s">
        <v>11</v>
      </c>
      <c r="F137" s="1">
        <v>13754</v>
      </c>
      <c r="H137" t="s">
        <v>37</v>
      </c>
      <c r="I137">
        <v>51</v>
      </c>
      <c r="L137" t="s">
        <v>11</v>
      </c>
      <c r="M137" s="1">
        <v>15195</v>
      </c>
    </row>
    <row r="138" spans="1:13" x14ac:dyDescent="0.25">
      <c r="A138" t="s">
        <v>38</v>
      </c>
      <c r="B138">
        <v>53</v>
      </c>
      <c r="E138" t="s">
        <v>7</v>
      </c>
      <c r="F138">
        <v>10</v>
      </c>
      <c r="H138" t="s">
        <v>38</v>
      </c>
      <c r="I138">
        <v>53</v>
      </c>
      <c r="L138" t="s">
        <v>7</v>
      </c>
      <c r="M138">
        <v>9</v>
      </c>
    </row>
    <row r="139" spans="1:13" x14ac:dyDescent="0.25">
      <c r="A139" t="s">
        <v>38</v>
      </c>
      <c r="B139">
        <v>53</v>
      </c>
      <c r="E139" t="s">
        <v>8</v>
      </c>
      <c r="F139">
        <v>6</v>
      </c>
      <c r="H139" t="s">
        <v>38</v>
      </c>
      <c r="I139">
        <v>53</v>
      </c>
      <c r="L139" t="s">
        <v>8</v>
      </c>
      <c r="M139">
        <v>7</v>
      </c>
    </row>
    <row r="140" spans="1:13" x14ac:dyDescent="0.25">
      <c r="A140" t="s">
        <v>38</v>
      </c>
      <c r="B140">
        <v>53</v>
      </c>
      <c r="E140" t="s">
        <v>9</v>
      </c>
      <c r="F140">
        <v>5</v>
      </c>
      <c r="H140" t="s">
        <v>38</v>
      </c>
      <c r="I140">
        <v>53</v>
      </c>
      <c r="L140" t="s">
        <v>9</v>
      </c>
      <c r="M140">
        <v>5</v>
      </c>
    </row>
    <row r="141" spans="1:13" x14ac:dyDescent="0.25">
      <c r="A141" t="s">
        <v>38</v>
      </c>
      <c r="B141">
        <v>53</v>
      </c>
      <c r="E141" t="s">
        <v>10</v>
      </c>
      <c r="F141">
        <v>23</v>
      </c>
      <c r="H141" t="s">
        <v>38</v>
      </c>
      <c r="I141">
        <v>53</v>
      </c>
      <c r="L141" t="s">
        <v>10</v>
      </c>
      <c r="M141">
        <v>27</v>
      </c>
    </row>
    <row r="142" spans="1:13" x14ac:dyDescent="0.25">
      <c r="A142" t="s">
        <v>38</v>
      </c>
      <c r="B142">
        <v>53</v>
      </c>
      <c r="E142" t="s">
        <v>11</v>
      </c>
      <c r="F142">
        <v>798</v>
      </c>
      <c r="H142" t="s">
        <v>38</v>
      </c>
      <c r="I142">
        <v>53</v>
      </c>
      <c r="L142" t="s">
        <v>11</v>
      </c>
      <c r="M142">
        <v>764</v>
      </c>
    </row>
    <row r="143" spans="1:13" x14ac:dyDescent="0.25">
      <c r="A143" t="s">
        <v>39</v>
      </c>
      <c r="B143">
        <v>55</v>
      </c>
      <c r="E143" t="s">
        <v>7</v>
      </c>
      <c r="F143">
        <v>72</v>
      </c>
      <c r="H143" t="s">
        <v>39</v>
      </c>
      <c r="I143">
        <v>55</v>
      </c>
      <c r="L143" t="s">
        <v>7</v>
      </c>
      <c r="M143">
        <v>74</v>
      </c>
    </row>
    <row r="144" spans="1:13" x14ac:dyDescent="0.25">
      <c r="A144" t="s">
        <v>39</v>
      </c>
      <c r="B144">
        <v>55</v>
      </c>
      <c r="E144" t="s">
        <v>8</v>
      </c>
      <c r="F144">
        <v>41</v>
      </c>
      <c r="H144" t="s">
        <v>39</v>
      </c>
      <c r="I144">
        <v>55</v>
      </c>
      <c r="L144" t="s">
        <v>8</v>
      </c>
      <c r="M144">
        <v>48</v>
      </c>
    </row>
    <row r="145" spans="1:13" x14ac:dyDescent="0.25">
      <c r="A145" t="s">
        <v>39</v>
      </c>
      <c r="B145">
        <v>55</v>
      </c>
      <c r="E145" t="s">
        <v>9</v>
      </c>
      <c r="F145">
        <v>31</v>
      </c>
      <c r="H145" t="s">
        <v>39</v>
      </c>
      <c r="I145">
        <v>55</v>
      </c>
      <c r="L145" t="s">
        <v>9</v>
      </c>
      <c r="M145">
        <v>34</v>
      </c>
    </row>
    <row r="146" spans="1:13" x14ac:dyDescent="0.25">
      <c r="A146" t="s">
        <v>39</v>
      </c>
      <c r="B146">
        <v>55</v>
      </c>
      <c r="E146" t="s">
        <v>10</v>
      </c>
      <c r="F146" s="1">
        <v>2352</v>
      </c>
      <c r="H146" t="s">
        <v>39</v>
      </c>
      <c r="I146">
        <v>55</v>
      </c>
      <c r="L146" t="s">
        <v>10</v>
      </c>
      <c r="M146" s="1">
        <v>2713</v>
      </c>
    </row>
    <row r="147" spans="1:13" x14ac:dyDescent="0.25">
      <c r="A147" t="s">
        <v>39</v>
      </c>
      <c r="B147">
        <v>55</v>
      </c>
      <c r="E147" t="s">
        <v>11</v>
      </c>
      <c r="F147" s="1">
        <v>4158</v>
      </c>
      <c r="H147" t="s">
        <v>39</v>
      </c>
      <c r="I147">
        <v>55</v>
      </c>
      <c r="L147" t="s">
        <v>11</v>
      </c>
      <c r="M147" s="1">
        <v>3942</v>
      </c>
    </row>
    <row r="148" spans="1:13" x14ac:dyDescent="0.25">
      <c r="A148" t="s">
        <v>40</v>
      </c>
      <c r="B148">
        <v>57</v>
      </c>
      <c r="E148" t="s">
        <v>7</v>
      </c>
      <c r="F148">
        <v>16</v>
      </c>
      <c r="H148" t="s">
        <v>40</v>
      </c>
      <c r="I148">
        <v>57</v>
      </c>
      <c r="L148" t="s">
        <v>7</v>
      </c>
      <c r="M148">
        <v>17</v>
      </c>
    </row>
    <row r="149" spans="1:13" x14ac:dyDescent="0.25">
      <c r="A149" t="s">
        <v>40</v>
      </c>
      <c r="B149">
        <v>57</v>
      </c>
      <c r="E149" t="s">
        <v>8</v>
      </c>
      <c r="F149">
        <v>3</v>
      </c>
      <c r="H149" t="s">
        <v>40</v>
      </c>
      <c r="I149">
        <v>57</v>
      </c>
      <c r="L149" t="s">
        <v>8</v>
      </c>
      <c r="M149">
        <v>4</v>
      </c>
    </row>
    <row r="150" spans="1:13" x14ac:dyDescent="0.25">
      <c r="A150" t="s">
        <v>40</v>
      </c>
      <c r="B150">
        <v>57</v>
      </c>
      <c r="E150" t="s">
        <v>9</v>
      </c>
      <c r="F150">
        <v>2</v>
      </c>
      <c r="H150" t="s">
        <v>40</v>
      </c>
      <c r="I150">
        <v>57</v>
      </c>
      <c r="L150" t="s">
        <v>9</v>
      </c>
      <c r="M150">
        <v>2</v>
      </c>
    </row>
    <row r="151" spans="1:13" x14ac:dyDescent="0.25">
      <c r="A151" t="s">
        <v>40</v>
      </c>
      <c r="B151">
        <v>57</v>
      </c>
      <c r="E151" t="s">
        <v>10</v>
      </c>
      <c r="F151">
        <v>145</v>
      </c>
      <c r="H151" t="s">
        <v>40</v>
      </c>
      <c r="I151">
        <v>57</v>
      </c>
      <c r="L151" t="s">
        <v>10</v>
      </c>
      <c r="M151">
        <v>171</v>
      </c>
    </row>
    <row r="152" spans="1:13" x14ac:dyDescent="0.25">
      <c r="A152" t="s">
        <v>40</v>
      </c>
      <c r="B152">
        <v>57</v>
      </c>
      <c r="E152" t="s">
        <v>11</v>
      </c>
      <c r="F152" s="1">
        <v>1221</v>
      </c>
      <c r="H152" t="s">
        <v>40</v>
      </c>
      <c r="I152">
        <v>57</v>
      </c>
      <c r="L152" t="s">
        <v>11</v>
      </c>
      <c r="M152" s="1">
        <v>1192</v>
      </c>
    </row>
    <row r="153" spans="1:13" x14ac:dyDescent="0.25">
      <c r="A153" t="s">
        <v>41</v>
      </c>
      <c r="B153">
        <v>59</v>
      </c>
      <c r="E153" t="s">
        <v>7</v>
      </c>
      <c r="F153" s="1">
        <v>4185</v>
      </c>
      <c r="H153" t="s">
        <v>41</v>
      </c>
      <c r="I153">
        <v>59</v>
      </c>
      <c r="L153" t="s">
        <v>7</v>
      </c>
      <c r="M153" s="1">
        <v>4660</v>
      </c>
    </row>
    <row r="154" spans="1:13" x14ac:dyDescent="0.25">
      <c r="A154" t="s">
        <v>41</v>
      </c>
      <c r="B154">
        <v>59</v>
      </c>
      <c r="E154" t="s">
        <v>8</v>
      </c>
      <c r="F154" s="1">
        <v>15721</v>
      </c>
      <c r="H154" t="s">
        <v>41</v>
      </c>
      <c r="I154">
        <v>59</v>
      </c>
      <c r="L154" t="s">
        <v>8</v>
      </c>
      <c r="M154" s="1">
        <v>21161</v>
      </c>
    </row>
    <row r="155" spans="1:13" x14ac:dyDescent="0.25">
      <c r="A155" t="s">
        <v>41</v>
      </c>
      <c r="B155">
        <v>59</v>
      </c>
      <c r="E155" t="s">
        <v>9</v>
      </c>
      <c r="F155" s="1">
        <v>6307</v>
      </c>
      <c r="H155" t="s">
        <v>41</v>
      </c>
      <c r="I155">
        <v>59</v>
      </c>
      <c r="L155" t="s">
        <v>9</v>
      </c>
      <c r="M155" s="1">
        <v>7100</v>
      </c>
    </row>
    <row r="156" spans="1:13" x14ac:dyDescent="0.25">
      <c r="A156" t="s">
        <v>41</v>
      </c>
      <c r="B156">
        <v>59</v>
      </c>
      <c r="E156" t="s">
        <v>10</v>
      </c>
      <c r="F156" s="1">
        <v>76450</v>
      </c>
      <c r="H156" t="s">
        <v>41</v>
      </c>
      <c r="I156">
        <v>59</v>
      </c>
      <c r="L156" t="s">
        <v>10</v>
      </c>
      <c r="M156" s="1">
        <v>97142</v>
      </c>
    </row>
    <row r="157" spans="1:13" x14ac:dyDescent="0.25">
      <c r="A157" t="s">
        <v>41</v>
      </c>
      <c r="B157">
        <v>59</v>
      </c>
      <c r="E157" t="s">
        <v>11</v>
      </c>
      <c r="F157" s="1">
        <v>432989</v>
      </c>
      <c r="H157" t="s">
        <v>41</v>
      </c>
      <c r="I157">
        <v>59</v>
      </c>
      <c r="L157" t="s">
        <v>11</v>
      </c>
      <c r="M157" s="1">
        <v>453042</v>
      </c>
    </row>
    <row r="158" spans="1:13" x14ac:dyDescent="0.25">
      <c r="A158" t="s">
        <v>42</v>
      </c>
      <c r="B158">
        <v>61</v>
      </c>
      <c r="E158" t="s">
        <v>7</v>
      </c>
      <c r="F158">
        <v>5</v>
      </c>
      <c r="H158" t="s">
        <v>42</v>
      </c>
      <c r="I158">
        <v>61</v>
      </c>
      <c r="L158" t="s">
        <v>7</v>
      </c>
      <c r="M158">
        <v>5</v>
      </c>
    </row>
    <row r="159" spans="1:13" x14ac:dyDescent="0.25">
      <c r="A159" t="s">
        <v>42</v>
      </c>
      <c r="B159">
        <v>61</v>
      </c>
      <c r="E159" t="s">
        <v>8</v>
      </c>
      <c r="F159">
        <v>1</v>
      </c>
      <c r="H159" t="s">
        <v>42</v>
      </c>
      <c r="I159">
        <v>61</v>
      </c>
      <c r="L159" t="s">
        <v>8</v>
      </c>
      <c r="M159">
        <v>1</v>
      </c>
    </row>
    <row r="160" spans="1:13" x14ac:dyDescent="0.25">
      <c r="A160" t="s">
        <v>42</v>
      </c>
      <c r="B160">
        <v>61</v>
      </c>
      <c r="E160" t="s">
        <v>9</v>
      </c>
      <c r="F160">
        <v>4</v>
      </c>
      <c r="H160" t="s">
        <v>42</v>
      </c>
      <c r="I160">
        <v>61</v>
      </c>
      <c r="L160" t="s">
        <v>9</v>
      </c>
      <c r="M160">
        <v>4</v>
      </c>
    </row>
    <row r="161" spans="1:13" x14ac:dyDescent="0.25">
      <c r="A161" t="s">
        <v>42</v>
      </c>
      <c r="B161">
        <v>61</v>
      </c>
      <c r="E161" t="s">
        <v>10</v>
      </c>
      <c r="F161">
        <v>77</v>
      </c>
      <c r="H161" t="s">
        <v>42</v>
      </c>
      <c r="I161">
        <v>61</v>
      </c>
      <c r="L161" t="s">
        <v>10</v>
      </c>
      <c r="M161">
        <v>92</v>
      </c>
    </row>
    <row r="162" spans="1:13" x14ac:dyDescent="0.25">
      <c r="A162" t="s">
        <v>42</v>
      </c>
      <c r="B162">
        <v>61</v>
      </c>
      <c r="E162" t="s">
        <v>11</v>
      </c>
      <c r="F162" s="1">
        <v>1311</v>
      </c>
      <c r="H162" t="s">
        <v>42</v>
      </c>
      <c r="I162">
        <v>61</v>
      </c>
      <c r="L162" t="s">
        <v>11</v>
      </c>
      <c r="M162" s="1">
        <v>1270</v>
      </c>
    </row>
    <row r="163" spans="1:13" x14ac:dyDescent="0.25">
      <c r="A163" t="s">
        <v>43</v>
      </c>
      <c r="B163">
        <v>63</v>
      </c>
      <c r="E163" t="s">
        <v>7</v>
      </c>
      <c r="F163">
        <v>61</v>
      </c>
      <c r="H163" t="s">
        <v>43</v>
      </c>
      <c r="I163">
        <v>63</v>
      </c>
      <c r="L163" t="s">
        <v>7</v>
      </c>
      <c r="M163">
        <v>53</v>
      </c>
    </row>
    <row r="164" spans="1:13" x14ac:dyDescent="0.25">
      <c r="A164" t="s">
        <v>43</v>
      </c>
      <c r="B164">
        <v>63</v>
      </c>
      <c r="E164" t="s">
        <v>8</v>
      </c>
      <c r="F164">
        <v>54</v>
      </c>
      <c r="H164" t="s">
        <v>43</v>
      </c>
      <c r="I164">
        <v>63</v>
      </c>
      <c r="L164" t="s">
        <v>8</v>
      </c>
      <c r="M164">
        <v>58</v>
      </c>
    </row>
    <row r="165" spans="1:13" x14ac:dyDescent="0.25">
      <c r="A165" t="s">
        <v>43</v>
      </c>
      <c r="B165">
        <v>63</v>
      </c>
      <c r="E165" t="s">
        <v>9</v>
      </c>
      <c r="F165">
        <v>227</v>
      </c>
      <c r="H165" t="s">
        <v>43</v>
      </c>
      <c r="I165">
        <v>63</v>
      </c>
      <c r="L165" t="s">
        <v>9</v>
      </c>
      <c r="M165">
        <v>199</v>
      </c>
    </row>
    <row r="166" spans="1:13" x14ac:dyDescent="0.25">
      <c r="A166" t="s">
        <v>43</v>
      </c>
      <c r="B166">
        <v>63</v>
      </c>
      <c r="E166" t="s">
        <v>10</v>
      </c>
      <c r="F166" s="1">
        <v>1584</v>
      </c>
      <c r="H166" t="s">
        <v>43</v>
      </c>
      <c r="I166">
        <v>63</v>
      </c>
      <c r="L166" t="s">
        <v>10</v>
      </c>
      <c r="M166" s="1">
        <v>1605</v>
      </c>
    </row>
    <row r="167" spans="1:13" x14ac:dyDescent="0.25">
      <c r="A167" t="s">
        <v>43</v>
      </c>
      <c r="B167">
        <v>63</v>
      </c>
      <c r="E167" t="s">
        <v>11</v>
      </c>
      <c r="F167" s="1">
        <v>6343</v>
      </c>
      <c r="H167" t="s">
        <v>43</v>
      </c>
      <c r="I167">
        <v>63</v>
      </c>
      <c r="L167" t="s">
        <v>11</v>
      </c>
      <c r="M167" s="1">
        <v>5253</v>
      </c>
    </row>
    <row r="168" spans="1:13" x14ac:dyDescent="0.25">
      <c r="A168" t="s">
        <v>44</v>
      </c>
      <c r="B168">
        <v>65</v>
      </c>
      <c r="E168" t="s">
        <v>7</v>
      </c>
      <c r="F168">
        <v>63</v>
      </c>
      <c r="H168" t="s">
        <v>44</v>
      </c>
      <c r="I168">
        <v>65</v>
      </c>
      <c r="L168" t="s">
        <v>7</v>
      </c>
      <c r="M168">
        <v>67</v>
      </c>
    </row>
    <row r="169" spans="1:13" x14ac:dyDescent="0.25">
      <c r="A169" t="s">
        <v>44</v>
      </c>
      <c r="B169">
        <v>65</v>
      </c>
      <c r="E169" t="s">
        <v>8</v>
      </c>
      <c r="F169">
        <v>48</v>
      </c>
      <c r="H169" t="s">
        <v>44</v>
      </c>
      <c r="I169">
        <v>65</v>
      </c>
      <c r="L169" t="s">
        <v>8</v>
      </c>
      <c r="M169">
        <v>61</v>
      </c>
    </row>
    <row r="170" spans="1:13" x14ac:dyDescent="0.25">
      <c r="A170" t="s">
        <v>44</v>
      </c>
      <c r="B170">
        <v>65</v>
      </c>
      <c r="E170" t="s">
        <v>9</v>
      </c>
      <c r="F170">
        <v>35</v>
      </c>
      <c r="H170" t="s">
        <v>44</v>
      </c>
      <c r="I170">
        <v>65</v>
      </c>
      <c r="L170" t="s">
        <v>9</v>
      </c>
      <c r="M170">
        <v>35</v>
      </c>
    </row>
    <row r="171" spans="1:13" x14ac:dyDescent="0.25">
      <c r="A171" t="s">
        <v>44</v>
      </c>
      <c r="B171">
        <v>65</v>
      </c>
      <c r="E171" t="s">
        <v>10</v>
      </c>
      <c r="F171" s="1">
        <v>2835</v>
      </c>
      <c r="H171" t="s">
        <v>44</v>
      </c>
      <c r="I171">
        <v>65</v>
      </c>
      <c r="L171" t="s">
        <v>10</v>
      </c>
      <c r="M171" s="1">
        <v>3385</v>
      </c>
    </row>
    <row r="172" spans="1:13" x14ac:dyDescent="0.25">
      <c r="A172" t="s">
        <v>44</v>
      </c>
      <c r="B172">
        <v>65</v>
      </c>
      <c r="E172" t="s">
        <v>11</v>
      </c>
      <c r="F172" s="1">
        <v>4301</v>
      </c>
      <c r="H172" t="s">
        <v>44</v>
      </c>
      <c r="I172">
        <v>65</v>
      </c>
      <c r="L172" t="s">
        <v>11</v>
      </c>
      <c r="M172" s="1">
        <v>4283</v>
      </c>
    </row>
    <row r="173" spans="1:13" x14ac:dyDescent="0.25">
      <c r="A173" t="s">
        <v>45</v>
      </c>
      <c r="B173">
        <v>67</v>
      </c>
      <c r="E173" t="s">
        <v>7</v>
      </c>
      <c r="F173" s="1">
        <v>2733</v>
      </c>
      <c r="H173" t="s">
        <v>45</v>
      </c>
      <c r="I173">
        <v>67</v>
      </c>
      <c r="L173" t="s">
        <v>7</v>
      </c>
      <c r="M173" s="1">
        <v>3125</v>
      </c>
    </row>
    <row r="174" spans="1:13" x14ac:dyDescent="0.25">
      <c r="A174" t="s">
        <v>45</v>
      </c>
      <c r="B174">
        <v>67</v>
      </c>
      <c r="E174" t="s">
        <v>8</v>
      </c>
      <c r="F174">
        <v>478</v>
      </c>
      <c r="H174" t="s">
        <v>45</v>
      </c>
      <c r="I174">
        <v>67</v>
      </c>
      <c r="L174" t="s">
        <v>8</v>
      </c>
      <c r="M174">
        <v>654</v>
      </c>
    </row>
    <row r="175" spans="1:13" x14ac:dyDescent="0.25">
      <c r="A175" t="s">
        <v>45</v>
      </c>
      <c r="B175">
        <v>67</v>
      </c>
      <c r="E175" t="s">
        <v>9</v>
      </c>
      <c r="F175">
        <v>315</v>
      </c>
      <c r="H175" t="s">
        <v>45</v>
      </c>
      <c r="I175">
        <v>67</v>
      </c>
      <c r="L175" t="s">
        <v>9</v>
      </c>
      <c r="M175">
        <v>368</v>
      </c>
    </row>
    <row r="176" spans="1:13" x14ac:dyDescent="0.25">
      <c r="A176" t="s">
        <v>45</v>
      </c>
      <c r="B176">
        <v>67</v>
      </c>
      <c r="E176" t="s">
        <v>10</v>
      </c>
      <c r="F176" s="1">
        <v>6058</v>
      </c>
      <c r="H176" t="s">
        <v>45</v>
      </c>
      <c r="I176">
        <v>67</v>
      </c>
      <c r="L176" t="s">
        <v>10</v>
      </c>
      <c r="M176" s="1">
        <v>8078</v>
      </c>
    </row>
    <row r="177" spans="1:13" x14ac:dyDescent="0.25">
      <c r="A177" t="s">
        <v>45</v>
      </c>
      <c r="B177">
        <v>67</v>
      </c>
      <c r="E177" t="s">
        <v>11</v>
      </c>
      <c r="F177" s="1">
        <v>41857</v>
      </c>
      <c r="H177" t="s">
        <v>45</v>
      </c>
      <c r="I177">
        <v>67</v>
      </c>
      <c r="L177" t="s">
        <v>11</v>
      </c>
      <c r="M177" s="1">
        <v>45241</v>
      </c>
    </row>
    <row r="178" spans="1:13" x14ac:dyDescent="0.25">
      <c r="A178" t="s">
        <v>46</v>
      </c>
      <c r="B178">
        <v>69</v>
      </c>
      <c r="E178" t="s">
        <v>7</v>
      </c>
      <c r="F178" s="1">
        <v>2193</v>
      </c>
      <c r="H178" t="s">
        <v>46</v>
      </c>
      <c r="I178">
        <v>69</v>
      </c>
      <c r="L178" t="s">
        <v>7</v>
      </c>
      <c r="M178" s="1">
        <v>2689</v>
      </c>
    </row>
    <row r="179" spans="1:13" x14ac:dyDescent="0.25">
      <c r="A179" t="s">
        <v>46</v>
      </c>
      <c r="B179">
        <v>69</v>
      </c>
      <c r="E179" t="s">
        <v>8</v>
      </c>
      <c r="F179" s="1">
        <v>6896</v>
      </c>
      <c r="H179" t="s">
        <v>46</v>
      </c>
      <c r="I179">
        <v>69</v>
      </c>
      <c r="L179" t="s">
        <v>8</v>
      </c>
      <c r="M179" s="1">
        <v>10178</v>
      </c>
    </row>
    <row r="180" spans="1:13" x14ac:dyDescent="0.25">
      <c r="A180" t="s">
        <v>46</v>
      </c>
      <c r="B180">
        <v>69</v>
      </c>
      <c r="E180" t="s">
        <v>9</v>
      </c>
      <c r="F180" s="1">
        <v>3050</v>
      </c>
      <c r="H180" t="s">
        <v>46</v>
      </c>
      <c r="I180">
        <v>69</v>
      </c>
      <c r="L180" t="s">
        <v>9</v>
      </c>
      <c r="M180" s="1">
        <v>3777</v>
      </c>
    </row>
    <row r="181" spans="1:13" x14ac:dyDescent="0.25">
      <c r="A181" t="s">
        <v>46</v>
      </c>
      <c r="B181">
        <v>69</v>
      </c>
      <c r="E181" t="s">
        <v>10</v>
      </c>
      <c r="F181" s="1">
        <v>31650</v>
      </c>
      <c r="H181" t="s">
        <v>46</v>
      </c>
      <c r="I181">
        <v>69</v>
      </c>
      <c r="L181" t="s">
        <v>10</v>
      </c>
      <c r="M181" s="1">
        <v>44447</v>
      </c>
    </row>
    <row r="182" spans="1:13" x14ac:dyDescent="0.25">
      <c r="A182" t="s">
        <v>46</v>
      </c>
      <c r="B182">
        <v>69</v>
      </c>
      <c r="E182" t="s">
        <v>11</v>
      </c>
      <c r="F182" s="1">
        <v>256743</v>
      </c>
      <c r="H182" t="s">
        <v>46</v>
      </c>
      <c r="I182">
        <v>69</v>
      </c>
      <c r="L182" t="s">
        <v>11</v>
      </c>
      <c r="M182" s="1">
        <v>294027</v>
      </c>
    </row>
    <row r="183" spans="1:13" x14ac:dyDescent="0.25">
      <c r="A183" t="s">
        <v>47</v>
      </c>
      <c r="B183">
        <v>71</v>
      </c>
      <c r="E183" t="s">
        <v>7</v>
      </c>
      <c r="F183">
        <v>205</v>
      </c>
      <c r="H183" t="s">
        <v>47</v>
      </c>
      <c r="I183">
        <v>71</v>
      </c>
      <c r="L183" t="s">
        <v>7</v>
      </c>
      <c r="M183">
        <v>184</v>
      </c>
    </row>
    <row r="184" spans="1:13" x14ac:dyDescent="0.25">
      <c r="A184" t="s">
        <v>47</v>
      </c>
      <c r="B184">
        <v>71</v>
      </c>
      <c r="E184" t="s">
        <v>8</v>
      </c>
      <c r="F184">
        <v>134</v>
      </c>
      <c r="H184" t="s">
        <v>47</v>
      </c>
      <c r="I184">
        <v>71</v>
      </c>
      <c r="L184" t="s">
        <v>8</v>
      </c>
      <c r="M184">
        <v>139</v>
      </c>
    </row>
    <row r="185" spans="1:13" x14ac:dyDescent="0.25">
      <c r="A185" t="s">
        <v>47</v>
      </c>
      <c r="B185">
        <v>71</v>
      </c>
      <c r="E185" t="s">
        <v>9</v>
      </c>
      <c r="F185">
        <v>220</v>
      </c>
      <c r="H185" t="s">
        <v>47</v>
      </c>
      <c r="I185">
        <v>71</v>
      </c>
      <c r="L185" t="s">
        <v>9</v>
      </c>
      <c r="M185">
        <v>192</v>
      </c>
    </row>
    <row r="186" spans="1:13" x14ac:dyDescent="0.25">
      <c r="A186" t="s">
        <v>47</v>
      </c>
      <c r="B186">
        <v>71</v>
      </c>
      <c r="E186" t="s">
        <v>10</v>
      </c>
      <c r="F186" s="1">
        <v>6402</v>
      </c>
      <c r="H186" t="s">
        <v>47</v>
      </c>
      <c r="I186">
        <v>71</v>
      </c>
      <c r="L186" t="s">
        <v>10</v>
      </c>
      <c r="M186" s="1">
        <v>6699</v>
      </c>
    </row>
    <row r="187" spans="1:13" x14ac:dyDescent="0.25">
      <c r="A187" t="s">
        <v>47</v>
      </c>
      <c r="B187">
        <v>71</v>
      </c>
      <c r="E187" t="s">
        <v>11</v>
      </c>
      <c r="F187" s="1">
        <v>8447</v>
      </c>
      <c r="H187" t="s">
        <v>47</v>
      </c>
      <c r="I187">
        <v>71</v>
      </c>
      <c r="L187" t="s">
        <v>11</v>
      </c>
      <c r="M187" s="1">
        <v>7215</v>
      </c>
    </row>
    <row r="188" spans="1:13" x14ac:dyDescent="0.25">
      <c r="A188" t="s">
        <v>48</v>
      </c>
      <c r="B188">
        <v>73</v>
      </c>
      <c r="E188" t="s">
        <v>7</v>
      </c>
      <c r="F188">
        <v>53</v>
      </c>
      <c r="H188" t="s">
        <v>48</v>
      </c>
      <c r="I188">
        <v>73</v>
      </c>
      <c r="L188" t="s">
        <v>7</v>
      </c>
      <c r="M188">
        <v>57</v>
      </c>
    </row>
    <row r="189" spans="1:13" x14ac:dyDescent="0.25">
      <c r="A189" t="s">
        <v>48</v>
      </c>
      <c r="B189">
        <v>73</v>
      </c>
      <c r="E189" t="s">
        <v>8</v>
      </c>
      <c r="F189">
        <v>54</v>
      </c>
      <c r="H189" t="s">
        <v>48</v>
      </c>
      <c r="I189">
        <v>73</v>
      </c>
      <c r="L189" t="s">
        <v>8</v>
      </c>
      <c r="M189">
        <v>71</v>
      </c>
    </row>
    <row r="190" spans="1:13" x14ac:dyDescent="0.25">
      <c r="A190" t="s">
        <v>48</v>
      </c>
      <c r="B190">
        <v>73</v>
      </c>
      <c r="E190" t="s">
        <v>9</v>
      </c>
      <c r="F190">
        <v>289</v>
      </c>
      <c r="H190" t="s">
        <v>48</v>
      </c>
      <c r="I190">
        <v>73</v>
      </c>
      <c r="L190" t="s">
        <v>9</v>
      </c>
      <c r="M190">
        <v>319</v>
      </c>
    </row>
    <row r="191" spans="1:13" x14ac:dyDescent="0.25">
      <c r="A191" t="s">
        <v>48</v>
      </c>
      <c r="B191">
        <v>73</v>
      </c>
      <c r="E191" t="s">
        <v>10</v>
      </c>
      <c r="F191">
        <v>680</v>
      </c>
      <c r="H191" t="s">
        <v>48</v>
      </c>
      <c r="I191">
        <v>73</v>
      </c>
      <c r="L191" t="s">
        <v>10</v>
      </c>
      <c r="M191">
        <v>851</v>
      </c>
    </row>
    <row r="192" spans="1:13" x14ac:dyDescent="0.25">
      <c r="A192" t="s">
        <v>48</v>
      </c>
      <c r="B192">
        <v>73</v>
      </c>
      <c r="E192" t="s">
        <v>11</v>
      </c>
      <c r="F192" s="1">
        <v>4396</v>
      </c>
      <c r="H192" t="s">
        <v>48</v>
      </c>
      <c r="I192">
        <v>73</v>
      </c>
      <c r="L192" t="s">
        <v>11</v>
      </c>
      <c r="M192" s="1">
        <v>4342</v>
      </c>
    </row>
    <row r="193" spans="1:13" x14ac:dyDescent="0.25">
      <c r="A193" t="s">
        <v>49</v>
      </c>
      <c r="B193">
        <v>75</v>
      </c>
      <c r="E193" t="s">
        <v>7</v>
      </c>
      <c r="F193">
        <v>210</v>
      </c>
      <c r="H193" t="s">
        <v>49</v>
      </c>
      <c r="I193">
        <v>75</v>
      </c>
      <c r="L193" t="s">
        <v>7</v>
      </c>
      <c r="M193">
        <v>213</v>
      </c>
    </row>
    <row r="194" spans="1:13" x14ac:dyDescent="0.25">
      <c r="A194" t="s">
        <v>49</v>
      </c>
      <c r="B194">
        <v>75</v>
      </c>
      <c r="E194" t="s">
        <v>8</v>
      </c>
      <c r="F194">
        <v>165</v>
      </c>
      <c r="H194" t="s">
        <v>49</v>
      </c>
      <c r="I194">
        <v>75</v>
      </c>
      <c r="L194" t="s">
        <v>8</v>
      </c>
      <c r="M194">
        <v>201</v>
      </c>
    </row>
    <row r="195" spans="1:13" x14ac:dyDescent="0.25">
      <c r="A195" t="s">
        <v>49</v>
      </c>
      <c r="B195">
        <v>75</v>
      </c>
      <c r="E195" t="s">
        <v>9</v>
      </c>
      <c r="F195">
        <v>891</v>
      </c>
      <c r="H195" t="s">
        <v>49</v>
      </c>
      <c r="I195">
        <v>75</v>
      </c>
      <c r="L195" t="s">
        <v>9</v>
      </c>
      <c r="M195">
        <v>922</v>
      </c>
    </row>
    <row r="196" spans="1:13" x14ac:dyDescent="0.25">
      <c r="A196" t="s">
        <v>49</v>
      </c>
      <c r="B196">
        <v>75</v>
      </c>
      <c r="E196" t="s">
        <v>10</v>
      </c>
      <c r="F196" s="1">
        <v>3479</v>
      </c>
      <c r="H196" t="s">
        <v>49</v>
      </c>
      <c r="I196">
        <v>75</v>
      </c>
      <c r="L196" t="s">
        <v>10</v>
      </c>
      <c r="M196" s="1">
        <v>4077</v>
      </c>
    </row>
    <row r="197" spans="1:13" x14ac:dyDescent="0.25">
      <c r="A197" t="s">
        <v>49</v>
      </c>
      <c r="B197">
        <v>75</v>
      </c>
      <c r="E197" t="s">
        <v>11</v>
      </c>
      <c r="F197" s="1">
        <v>17548</v>
      </c>
      <c r="H197" t="s">
        <v>49</v>
      </c>
      <c r="I197">
        <v>75</v>
      </c>
      <c r="L197" t="s">
        <v>11</v>
      </c>
      <c r="M197" s="1">
        <v>16607</v>
      </c>
    </row>
    <row r="198" spans="1:13" x14ac:dyDescent="0.25">
      <c r="A198" t="s">
        <v>50</v>
      </c>
      <c r="B198">
        <v>77</v>
      </c>
      <c r="E198" t="s">
        <v>7</v>
      </c>
      <c r="F198" s="1">
        <v>1306</v>
      </c>
      <c r="H198" t="s">
        <v>50</v>
      </c>
      <c r="I198">
        <v>77</v>
      </c>
      <c r="L198" t="s">
        <v>7</v>
      </c>
      <c r="M198" s="1">
        <v>1437</v>
      </c>
    </row>
    <row r="199" spans="1:13" x14ac:dyDescent="0.25">
      <c r="A199" t="s">
        <v>50</v>
      </c>
      <c r="B199">
        <v>77</v>
      </c>
      <c r="E199" t="s">
        <v>8</v>
      </c>
      <c r="F199" s="1">
        <v>1632</v>
      </c>
      <c r="H199" t="s">
        <v>50</v>
      </c>
      <c r="I199">
        <v>77</v>
      </c>
      <c r="L199" t="s">
        <v>8</v>
      </c>
      <c r="M199" s="1">
        <v>2128</v>
      </c>
    </row>
    <row r="200" spans="1:13" x14ac:dyDescent="0.25">
      <c r="A200" t="s">
        <v>50</v>
      </c>
      <c r="B200">
        <v>77</v>
      </c>
      <c r="E200" t="s">
        <v>9</v>
      </c>
      <c r="F200" s="1">
        <v>1107</v>
      </c>
      <c r="H200" t="s">
        <v>50</v>
      </c>
      <c r="I200">
        <v>77</v>
      </c>
      <c r="L200" t="s">
        <v>9</v>
      </c>
      <c r="M200" s="1">
        <v>1212</v>
      </c>
    </row>
    <row r="201" spans="1:13" x14ac:dyDescent="0.25">
      <c r="A201" t="s">
        <v>50</v>
      </c>
      <c r="B201">
        <v>77</v>
      </c>
      <c r="E201" t="s">
        <v>10</v>
      </c>
      <c r="F201" s="1">
        <v>19596</v>
      </c>
      <c r="H201" t="s">
        <v>50</v>
      </c>
      <c r="I201">
        <v>77</v>
      </c>
      <c r="L201" t="s">
        <v>10</v>
      </c>
      <c r="M201" s="1">
        <v>24230</v>
      </c>
    </row>
    <row r="202" spans="1:13" x14ac:dyDescent="0.25">
      <c r="A202" t="s">
        <v>50</v>
      </c>
      <c r="B202">
        <v>77</v>
      </c>
      <c r="E202" t="s">
        <v>11</v>
      </c>
      <c r="F202" s="1">
        <v>123513</v>
      </c>
      <c r="H202" t="s">
        <v>50</v>
      </c>
      <c r="I202">
        <v>77</v>
      </c>
      <c r="L202" t="s">
        <v>11</v>
      </c>
      <c r="M202" s="1">
        <v>125954</v>
      </c>
    </row>
    <row r="203" spans="1:13" x14ac:dyDescent="0.25">
      <c r="A203" t="s">
        <v>51</v>
      </c>
      <c r="B203">
        <v>79</v>
      </c>
      <c r="E203" t="s">
        <v>7</v>
      </c>
      <c r="F203">
        <v>5</v>
      </c>
      <c r="H203" t="s">
        <v>51</v>
      </c>
      <c r="I203">
        <v>79</v>
      </c>
      <c r="L203" t="s">
        <v>7</v>
      </c>
      <c r="M203">
        <v>5</v>
      </c>
    </row>
    <row r="204" spans="1:13" x14ac:dyDescent="0.25">
      <c r="A204" t="s">
        <v>51</v>
      </c>
      <c r="B204">
        <v>79</v>
      </c>
      <c r="E204" t="s">
        <v>8</v>
      </c>
      <c r="F204">
        <v>2</v>
      </c>
      <c r="H204" t="s">
        <v>51</v>
      </c>
      <c r="I204">
        <v>79</v>
      </c>
      <c r="L204" t="s">
        <v>8</v>
      </c>
      <c r="M204">
        <v>3</v>
      </c>
    </row>
    <row r="205" spans="1:13" x14ac:dyDescent="0.25">
      <c r="A205" t="s">
        <v>51</v>
      </c>
      <c r="B205">
        <v>79</v>
      </c>
      <c r="E205" t="s">
        <v>9</v>
      </c>
      <c r="F205">
        <v>3</v>
      </c>
      <c r="H205" t="s">
        <v>51</v>
      </c>
      <c r="I205">
        <v>79</v>
      </c>
      <c r="L205" t="s">
        <v>9</v>
      </c>
      <c r="M205">
        <v>4</v>
      </c>
    </row>
    <row r="206" spans="1:13" x14ac:dyDescent="0.25">
      <c r="A206" t="s">
        <v>51</v>
      </c>
      <c r="B206">
        <v>79</v>
      </c>
      <c r="E206" t="s">
        <v>10</v>
      </c>
      <c r="F206">
        <v>22</v>
      </c>
      <c r="H206" t="s">
        <v>51</v>
      </c>
      <c r="I206">
        <v>79</v>
      </c>
      <c r="L206" t="s">
        <v>10</v>
      </c>
      <c r="M206">
        <v>30</v>
      </c>
    </row>
    <row r="207" spans="1:13" x14ac:dyDescent="0.25">
      <c r="A207" t="s">
        <v>51</v>
      </c>
      <c r="B207">
        <v>79</v>
      </c>
      <c r="E207" t="s">
        <v>11</v>
      </c>
      <c r="F207">
        <v>673</v>
      </c>
      <c r="H207" t="s">
        <v>51</v>
      </c>
      <c r="I207">
        <v>79</v>
      </c>
      <c r="L207" t="s">
        <v>11</v>
      </c>
      <c r="M207">
        <v>740</v>
      </c>
    </row>
    <row r="208" spans="1:13" x14ac:dyDescent="0.25">
      <c r="A208" t="s">
        <v>52</v>
      </c>
      <c r="B208">
        <v>81</v>
      </c>
      <c r="E208" t="s">
        <v>7</v>
      </c>
      <c r="F208">
        <v>131</v>
      </c>
      <c r="H208" t="s">
        <v>52</v>
      </c>
      <c r="I208">
        <v>81</v>
      </c>
      <c r="L208" t="s">
        <v>7</v>
      </c>
      <c r="M208">
        <v>131</v>
      </c>
    </row>
    <row r="209" spans="1:13" x14ac:dyDescent="0.25">
      <c r="A209" t="s">
        <v>52</v>
      </c>
      <c r="B209">
        <v>81</v>
      </c>
      <c r="E209" t="s">
        <v>8</v>
      </c>
      <c r="F209">
        <v>115</v>
      </c>
      <c r="H209" t="s">
        <v>52</v>
      </c>
      <c r="I209">
        <v>81</v>
      </c>
      <c r="L209" t="s">
        <v>8</v>
      </c>
      <c r="M209">
        <v>138</v>
      </c>
    </row>
    <row r="210" spans="1:13" x14ac:dyDescent="0.25">
      <c r="A210" t="s">
        <v>52</v>
      </c>
      <c r="B210">
        <v>81</v>
      </c>
      <c r="E210" t="s">
        <v>9</v>
      </c>
      <c r="F210">
        <v>57</v>
      </c>
      <c r="H210" t="s">
        <v>52</v>
      </c>
      <c r="I210">
        <v>81</v>
      </c>
      <c r="L210" t="s">
        <v>9</v>
      </c>
      <c r="M210">
        <v>56</v>
      </c>
    </row>
    <row r="211" spans="1:13" x14ac:dyDescent="0.25">
      <c r="A211" t="s">
        <v>52</v>
      </c>
      <c r="B211">
        <v>81</v>
      </c>
      <c r="E211" t="s">
        <v>10</v>
      </c>
      <c r="F211" s="1">
        <v>1987</v>
      </c>
      <c r="H211" t="s">
        <v>52</v>
      </c>
      <c r="I211">
        <v>81</v>
      </c>
      <c r="L211" t="s">
        <v>10</v>
      </c>
      <c r="M211" s="1">
        <v>2215</v>
      </c>
    </row>
    <row r="212" spans="1:13" x14ac:dyDescent="0.25">
      <c r="A212" t="s">
        <v>52</v>
      </c>
      <c r="B212">
        <v>81</v>
      </c>
      <c r="E212" t="s">
        <v>11</v>
      </c>
      <c r="F212" s="1">
        <v>11516</v>
      </c>
      <c r="H212" t="s">
        <v>52</v>
      </c>
      <c r="I212">
        <v>81</v>
      </c>
      <c r="L212" t="s">
        <v>11</v>
      </c>
      <c r="M212" s="1">
        <v>10614</v>
      </c>
    </row>
    <row r="213" spans="1:13" x14ac:dyDescent="0.25">
      <c r="A213" t="s">
        <v>53</v>
      </c>
      <c r="B213">
        <v>83</v>
      </c>
      <c r="E213" t="s">
        <v>7</v>
      </c>
      <c r="F213" s="1">
        <v>3002</v>
      </c>
      <c r="H213" t="s">
        <v>53</v>
      </c>
      <c r="I213">
        <v>83</v>
      </c>
      <c r="L213" t="s">
        <v>7</v>
      </c>
      <c r="M213" s="1">
        <v>3104</v>
      </c>
    </row>
    <row r="214" spans="1:13" x14ac:dyDescent="0.25">
      <c r="A214" t="s">
        <v>53</v>
      </c>
      <c r="B214">
        <v>83</v>
      </c>
      <c r="E214" t="s">
        <v>8</v>
      </c>
      <c r="F214">
        <v>210</v>
      </c>
      <c r="H214" t="s">
        <v>53</v>
      </c>
      <c r="I214">
        <v>83</v>
      </c>
      <c r="L214" t="s">
        <v>8</v>
      </c>
      <c r="M214">
        <v>266</v>
      </c>
    </row>
    <row r="215" spans="1:13" x14ac:dyDescent="0.25">
      <c r="A215" t="s">
        <v>53</v>
      </c>
      <c r="B215">
        <v>83</v>
      </c>
      <c r="E215" t="s">
        <v>9</v>
      </c>
      <c r="F215">
        <v>112</v>
      </c>
      <c r="H215" t="s">
        <v>53</v>
      </c>
      <c r="I215">
        <v>83</v>
      </c>
      <c r="L215" t="s">
        <v>9</v>
      </c>
      <c r="M215">
        <v>119</v>
      </c>
    </row>
    <row r="216" spans="1:13" x14ac:dyDescent="0.25">
      <c r="A216" t="s">
        <v>53</v>
      </c>
      <c r="B216">
        <v>83</v>
      </c>
      <c r="E216" t="s">
        <v>10</v>
      </c>
      <c r="F216" s="1">
        <v>2812</v>
      </c>
      <c r="H216" t="s">
        <v>53</v>
      </c>
      <c r="I216">
        <v>83</v>
      </c>
      <c r="L216" t="s">
        <v>10</v>
      </c>
      <c r="M216" s="1">
        <v>3421</v>
      </c>
    </row>
    <row r="217" spans="1:13" x14ac:dyDescent="0.25">
      <c r="A217" t="s">
        <v>53</v>
      </c>
      <c r="B217">
        <v>83</v>
      </c>
      <c r="E217" t="s">
        <v>11</v>
      </c>
      <c r="F217" s="1">
        <v>19396</v>
      </c>
      <c r="H217" t="s">
        <v>53</v>
      </c>
      <c r="I217">
        <v>83</v>
      </c>
      <c r="L217" t="s">
        <v>11</v>
      </c>
      <c r="M217" s="1">
        <v>19502</v>
      </c>
    </row>
    <row r="218" spans="1:13" x14ac:dyDescent="0.25">
      <c r="A218" t="s">
        <v>54</v>
      </c>
      <c r="B218">
        <v>85</v>
      </c>
      <c r="E218" t="s">
        <v>7</v>
      </c>
      <c r="F218">
        <v>304</v>
      </c>
      <c r="H218" t="s">
        <v>54</v>
      </c>
      <c r="I218">
        <v>85</v>
      </c>
      <c r="L218" t="s">
        <v>7</v>
      </c>
      <c r="M218">
        <v>325</v>
      </c>
    </row>
    <row r="219" spans="1:13" x14ac:dyDescent="0.25">
      <c r="A219" t="s">
        <v>54</v>
      </c>
      <c r="B219">
        <v>85</v>
      </c>
      <c r="E219" t="s">
        <v>8</v>
      </c>
      <c r="F219">
        <v>357</v>
      </c>
      <c r="H219" t="s">
        <v>54</v>
      </c>
      <c r="I219">
        <v>85</v>
      </c>
      <c r="L219" t="s">
        <v>8</v>
      </c>
      <c r="M219">
        <v>445</v>
      </c>
    </row>
    <row r="220" spans="1:13" x14ac:dyDescent="0.25">
      <c r="A220" t="s">
        <v>54</v>
      </c>
      <c r="B220">
        <v>85</v>
      </c>
      <c r="E220" t="s">
        <v>9</v>
      </c>
      <c r="F220">
        <v>197</v>
      </c>
      <c r="H220" t="s">
        <v>54</v>
      </c>
      <c r="I220">
        <v>85</v>
      </c>
      <c r="L220" t="s">
        <v>9</v>
      </c>
      <c r="M220">
        <v>205</v>
      </c>
    </row>
    <row r="221" spans="1:13" x14ac:dyDescent="0.25">
      <c r="A221" t="s">
        <v>54</v>
      </c>
      <c r="B221">
        <v>85</v>
      </c>
      <c r="E221" t="s">
        <v>10</v>
      </c>
      <c r="F221" s="1">
        <v>8107</v>
      </c>
      <c r="H221" t="s">
        <v>54</v>
      </c>
      <c r="I221">
        <v>85</v>
      </c>
      <c r="L221" t="s">
        <v>10</v>
      </c>
      <c r="M221" s="1">
        <v>9483</v>
      </c>
    </row>
    <row r="222" spans="1:13" x14ac:dyDescent="0.25">
      <c r="A222" t="s">
        <v>54</v>
      </c>
      <c r="B222">
        <v>85</v>
      </c>
      <c r="E222" t="s">
        <v>11</v>
      </c>
      <c r="F222" s="1">
        <v>32223</v>
      </c>
      <c r="H222" t="s">
        <v>54</v>
      </c>
      <c r="I222">
        <v>85</v>
      </c>
      <c r="L222" t="s">
        <v>11</v>
      </c>
      <c r="M222" s="1">
        <v>32301</v>
      </c>
    </row>
    <row r="223" spans="1:13" x14ac:dyDescent="0.25">
      <c r="A223" t="s">
        <v>55</v>
      </c>
      <c r="B223">
        <v>87</v>
      </c>
      <c r="E223" t="s">
        <v>7</v>
      </c>
      <c r="F223">
        <v>147</v>
      </c>
      <c r="H223" t="s">
        <v>55</v>
      </c>
      <c r="I223">
        <v>87</v>
      </c>
      <c r="L223" t="s">
        <v>7</v>
      </c>
      <c r="M223">
        <v>152</v>
      </c>
    </row>
    <row r="224" spans="1:13" x14ac:dyDescent="0.25">
      <c r="A224" t="s">
        <v>55</v>
      </c>
      <c r="B224">
        <v>87</v>
      </c>
      <c r="E224" t="s">
        <v>8</v>
      </c>
      <c r="F224">
        <v>194</v>
      </c>
      <c r="H224" t="s">
        <v>55</v>
      </c>
      <c r="I224">
        <v>87</v>
      </c>
      <c r="L224" t="s">
        <v>8</v>
      </c>
      <c r="M224">
        <v>237</v>
      </c>
    </row>
    <row r="225" spans="1:13" x14ac:dyDescent="0.25">
      <c r="A225" t="s">
        <v>55</v>
      </c>
      <c r="B225">
        <v>87</v>
      </c>
      <c r="E225" t="s">
        <v>9</v>
      </c>
      <c r="F225">
        <v>794</v>
      </c>
      <c r="H225" t="s">
        <v>55</v>
      </c>
      <c r="I225">
        <v>87</v>
      </c>
      <c r="L225" t="s">
        <v>9</v>
      </c>
      <c r="M225">
        <v>812</v>
      </c>
    </row>
    <row r="226" spans="1:13" x14ac:dyDescent="0.25">
      <c r="A226" t="s">
        <v>55</v>
      </c>
      <c r="B226">
        <v>87</v>
      </c>
      <c r="E226" t="s">
        <v>10</v>
      </c>
      <c r="F226" s="1">
        <v>9507</v>
      </c>
      <c r="H226" t="s">
        <v>55</v>
      </c>
      <c r="I226">
        <v>87</v>
      </c>
      <c r="L226" t="s">
        <v>10</v>
      </c>
      <c r="M226" s="1">
        <v>10974</v>
      </c>
    </row>
    <row r="227" spans="1:13" x14ac:dyDescent="0.25">
      <c r="A227" t="s">
        <v>55</v>
      </c>
      <c r="B227">
        <v>87</v>
      </c>
      <c r="E227" t="s">
        <v>11</v>
      </c>
      <c r="F227" s="1">
        <v>17554</v>
      </c>
      <c r="H227" t="s">
        <v>55</v>
      </c>
      <c r="I227">
        <v>87</v>
      </c>
      <c r="L227" t="s">
        <v>11</v>
      </c>
      <c r="M227" s="1">
        <v>16553</v>
      </c>
    </row>
    <row r="228" spans="1:13" x14ac:dyDescent="0.25">
      <c r="A228" t="s">
        <v>56</v>
      </c>
      <c r="B228">
        <v>89</v>
      </c>
      <c r="E228" t="s">
        <v>7</v>
      </c>
      <c r="F228">
        <v>158</v>
      </c>
      <c r="H228" t="s">
        <v>56</v>
      </c>
      <c r="I228">
        <v>89</v>
      </c>
      <c r="L228" t="s">
        <v>7</v>
      </c>
      <c r="M228">
        <v>153</v>
      </c>
    </row>
    <row r="229" spans="1:13" x14ac:dyDescent="0.25">
      <c r="A229" t="s">
        <v>56</v>
      </c>
      <c r="B229">
        <v>89</v>
      </c>
      <c r="E229" t="s">
        <v>8</v>
      </c>
      <c r="F229">
        <v>183</v>
      </c>
      <c r="H229" t="s">
        <v>56</v>
      </c>
      <c r="I229">
        <v>89</v>
      </c>
      <c r="L229" t="s">
        <v>8</v>
      </c>
      <c r="M229">
        <v>211</v>
      </c>
    </row>
    <row r="230" spans="1:13" x14ac:dyDescent="0.25">
      <c r="A230" t="s">
        <v>56</v>
      </c>
      <c r="B230">
        <v>89</v>
      </c>
      <c r="E230" t="s">
        <v>9</v>
      </c>
      <c r="F230">
        <v>125</v>
      </c>
      <c r="H230" t="s">
        <v>56</v>
      </c>
      <c r="I230">
        <v>89</v>
      </c>
      <c r="L230" t="s">
        <v>9</v>
      </c>
      <c r="M230">
        <v>122</v>
      </c>
    </row>
    <row r="231" spans="1:13" x14ac:dyDescent="0.25">
      <c r="A231" t="s">
        <v>56</v>
      </c>
      <c r="B231">
        <v>89</v>
      </c>
      <c r="E231" t="s">
        <v>10</v>
      </c>
      <c r="F231" s="1">
        <v>7598</v>
      </c>
      <c r="H231" t="s">
        <v>56</v>
      </c>
      <c r="I231">
        <v>89</v>
      </c>
      <c r="L231" t="s">
        <v>10</v>
      </c>
      <c r="M231" s="1">
        <v>8322</v>
      </c>
    </row>
    <row r="232" spans="1:13" x14ac:dyDescent="0.25">
      <c r="A232" t="s">
        <v>56</v>
      </c>
      <c r="B232">
        <v>89</v>
      </c>
      <c r="E232" t="s">
        <v>11</v>
      </c>
      <c r="F232" s="1">
        <v>10772</v>
      </c>
      <c r="H232" t="s">
        <v>56</v>
      </c>
      <c r="I232">
        <v>89</v>
      </c>
      <c r="L232" t="s">
        <v>11</v>
      </c>
      <c r="M232" s="1">
        <v>9522</v>
      </c>
    </row>
    <row r="233" spans="1:13" x14ac:dyDescent="0.25">
      <c r="A233" t="s">
        <v>57</v>
      </c>
      <c r="B233">
        <v>91</v>
      </c>
      <c r="E233" t="s">
        <v>7</v>
      </c>
      <c r="F233">
        <v>25</v>
      </c>
      <c r="H233" t="s">
        <v>57</v>
      </c>
      <c r="I233">
        <v>91</v>
      </c>
      <c r="L233" t="s">
        <v>7</v>
      </c>
      <c r="M233">
        <v>30</v>
      </c>
    </row>
    <row r="234" spans="1:13" x14ac:dyDescent="0.25">
      <c r="A234" t="s">
        <v>57</v>
      </c>
      <c r="B234">
        <v>91</v>
      </c>
      <c r="E234" t="s">
        <v>8</v>
      </c>
      <c r="F234">
        <v>37</v>
      </c>
      <c r="H234" t="s">
        <v>57</v>
      </c>
      <c r="I234">
        <v>91</v>
      </c>
      <c r="L234" t="s">
        <v>8</v>
      </c>
      <c r="M234">
        <v>48</v>
      </c>
    </row>
    <row r="235" spans="1:13" x14ac:dyDescent="0.25">
      <c r="A235" t="s">
        <v>57</v>
      </c>
      <c r="B235">
        <v>91</v>
      </c>
      <c r="E235" t="s">
        <v>9</v>
      </c>
      <c r="F235">
        <v>12</v>
      </c>
      <c r="H235" t="s">
        <v>57</v>
      </c>
      <c r="I235">
        <v>91</v>
      </c>
      <c r="L235" t="s">
        <v>9</v>
      </c>
      <c r="M235">
        <v>12</v>
      </c>
    </row>
    <row r="236" spans="1:13" x14ac:dyDescent="0.25">
      <c r="A236" t="s">
        <v>57</v>
      </c>
      <c r="B236">
        <v>91</v>
      </c>
      <c r="E236" t="s">
        <v>10</v>
      </c>
      <c r="F236">
        <v>195</v>
      </c>
      <c r="H236" t="s">
        <v>57</v>
      </c>
      <c r="I236">
        <v>91</v>
      </c>
      <c r="L236" t="s">
        <v>10</v>
      </c>
      <c r="M236">
        <v>245</v>
      </c>
    </row>
    <row r="237" spans="1:13" x14ac:dyDescent="0.25">
      <c r="A237" t="s">
        <v>57</v>
      </c>
      <c r="B237">
        <v>91</v>
      </c>
      <c r="E237" t="s">
        <v>11</v>
      </c>
      <c r="F237" s="1">
        <v>4178</v>
      </c>
      <c r="H237" t="s">
        <v>57</v>
      </c>
      <c r="I237">
        <v>91</v>
      </c>
      <c r="L237" t="s">
        <v>11</v>
      </c>
      <c r="M237" s="1">
        <v>4513</v>
      </c>
    </row>
    <row r="238" spans="1:13" x14ac:dyDescent="0.25">
      <c r="A238" t="s">
        <v>58</v>
      </c>
      <c r="B238">
        <v>93</v>
      </c>
      <c r="E238" t="s">
        <v>7</v>
      </c>
      <c r="F238">
        <v>174</v>
      </c>
      <c r="H238" t="s">
        <v>58</v>
      </c>
      <c r="I238">
        <v>93</v>
      </c>
      <c r="L238" t="s">
        <v>7</v>
      </c>
      <c r="M238">
        <v>206</v>
      </c>
    </row>
    <row r="239" spans="1:13" x14ac:dyDescent="0.25">
      <c r="A239" t="s">
        <v>58</v>
      </c>
      <c r="B239">
        <v>93</v>
      </c>
      <c r="E239" t="s">
        <v>8</v>
      </c>
      <c r="F239">
        <v>151</v>
      </c>
      <c r="H239" t="s">
        <v>58</v>
      </c>
      <c r="I239">
        <v>93</v>
      </c>
      <c r="L239" t="s">
        <v>8</v>
      </c>
      <c r="M239">
        <v>224</v>
      </c>
    </row>
    <row r="240" spans="1:13" x14ac:dyDescent="0.25">
      <c r="A240" t="s">
        <v>58</v>
      </c>
      <c r="B240">
        <v>93</v>
      </c>
      <c r="E240" t="s">
        <v>9</v>
      </c>
      <c r="F240">
        <v>108</v>
      </c>
      <c r="H240" t="s">
        <v>58</v>
      </c>
      <c r="I240">
        <v>93</v>
      </c>
      <c r="L240" t="s">
        <v>9</v>
      </c>
      <c r="M240">
        <v>132</v>
      </c>
    </row>
    <row r="241" spans="1:13" x14ac:dyDescent="0.25">
      <c r="A241" t="s">
        <v>58</v>
      </c>
      <c r="B241">
        <v>93</v>
      </c>
      <c r="E241" t="s">
        <v>10</v>
      </c>
      <c r="F241">
        <v>785</v>
      </c>
      <c r="H241" t="s">
        <v>58</v>
      </c>
      <c r="I241">
        <v>93</v>
      </c>
      <c r="L241" t="s">
        <v>10</v>
      </c>
      <c r="M241" s="1">
        <v>1084</v>
      </c>
    </row>
    <row r="242" spans="1:13" x14ac:dyDescent="0.25">
      <c r="A242" t="s">
        <v>58</v>
      </c>
      <c r="B242">
        <v>93</v>
      </c>
      <c r="E242" t="s">
        <v>11</v>
      </c>
      <c r="F242" s="1">
        <v>15044</v>
      </c>
      <c r="H242" t="s">
        <v>58</v>
      </c>
      <c r="I242">
        <v>93</v>
      </c>
      <c r="L242" t="s">
        <v>11</v>
      </c>
      <c r="M242" s="1">
        <v>17149</v>
      </c>
    </row>
    <row r="243" spans="1:13" x14ac:dyDescent="0.25">
      <c r="A243" t="s">
        <v>59</v>
      </c>
      <c r="B243">
        <v>95</v>
      </c>
      <c r="E243" t="s">
        <v>7</v>
      </c>
      <c r="F243">
        <v>18</v>
      </c>
      <c r="H243" t="s">
        <v>59</v>
      </c>
      <c r="I243">
        <v>95</v>
      </c>
      <c r="L243" t="s">
        <v>7</v>
      </c>
      <c r="M243">
        <v>18</v>
      </c>
    </row>
    <row r="244" spans="1:13" x14ac:dyDescent="0.25">
      <c r="A244" t="s">
        <v>59</v>
      </c>
      <c r="B244">
        <v>95</v>
      </c>
      <c r="E244" t="s">
        <v>8</v>
      </c>
      <c r="F244">
        <v>36</v>
      </c>
      <c r="H244" t="s">
        <v>59</v>
      </c>
      <c r="I244">
        <v>95</v>
      </c>
      <c r="L244" t="s">
        <v>8</v>
      </c>
      <c r="M244">
        <v>42</v>
      </c>
    </row>
    <row r="245" spans="1:13" x14ac:dyDescent="0.25">
      <c r="A245" t="s">
        <v>59</v>
      </c>
      <c r="B245">
        <v>95</v>
      </c>
      <c r="E245" t="s">
        <v>9</v>
      </c>
      <c r="F245">
        <v>18</v>
      </c>
      <c r="H245" t="s">
        <v>59</v>
      </c>
      <c r="I245">
        <v>95</v>
      </c>
      <c r="L245" t="s">
        <v>9</v>
      </c>
      <c r="M245">
        <v>17</v>
      </c>
    </row>
    <row r="246" spans="1:13" x14ac:dyDescent="0.25">
      <c r="A246" t="s">
        <v>59</v>
      </c>
      <c r="B246">
        <v>95</v>
      </c>
      <c r="E246" t="s">
        <v>10</v>
      </c>
      <c r="F246">
        <v>832</v>
      </c>
      <c r="H246" t="s">
        <v>59</v>
      </c>
      <c r="I246">
        <v>95</v>
      </c>
      <c r="L246" t="s">
        <v>10</v>
      </c>
      <c r="M246">
        <v>926</v>
      </c>
    </row>
    <row r="247" spans="1:13" x14ac:dyDescent="0.25">
      <c r="A247" t="s">
        <v>59</v>
      </c>
      <c r="B247">
        <v>95</v>
      </c>
      <c r="E247" t="s">
        <v>11</v>
      </c>
      <c r="F247" s="1">
        <v>3562</v>
      </c>
      <c r="H247" t="s">
        <v>59</v>
      </c>
      <c r="I247">
        <v>95</v>
      </c>
      <c r="L247" t="s">
        <v>11</v>
      </c>
      <c r="M247" s="1">
        <v>3256</v>
      </c>
    </row>
    <row r="248" spans="1:13" x14ac:dyDescent="0.25">
      <c r="A248" t="s">
        <v>60</v>
      </c>
      <c r="B248">
        <v>97</v>
      </c>
      <c r="E248" t="s">
        <v>7</v>
      </c>
      <c r="F248">
        <v>62</v>
      </c>
      <c r="H248" t="s">
        <v>60</v>
      </c>
      <c r="I248">
        <v>97</v>
      </c>
      <c r="L248" t="s">
        <v>7</v>
      </c>
      <c r="M248">
        <v>67</v>
      </c>
    </row>
    <row r="249" spans="1:13" x14ac:dyDescent="0.25">
      <c r="A249" t="s">
        <v>60</v>
      </c>
      <c r="B249">
        <v>97</v>
      </c>
      <c r="E249" t="s">
        <v>8</v>
      </c>
      <c r="F249">
        <v>248</v>
      </c>
      <c r="H249" t="s">
        <v>60</v>
      </c>
      <c r="I249">
        <v>97</v>
      </c>
      <c r="L249" t="s">
        <v>8</v>
      </c>
      <c r="M249">
        <v>320</v>
      </c>
    </row>
    <row r="250" spans="1:13" x14ac:dyDescent="0.25">
      <c r="A250" t="s">
        <v>60</v>
      </c>
      <c r="B250">
        <v>97</v>
      </c>
      <c r="E250" t="s">
        <v>9</v>
      </c>
      <c r="F250">
        <v>107</v>
      </c>
      <c r="H250" t="s">
        <v>60</v>
      </c>
      <c r="I250">
        <v>97</v>
      </c>
      <c r="L250" t="s">
        <v>9</v>
      </c>
      <c r="M250">
        <v>112</v>
      </c>
    </row>
    <row r="251" spans="1:13" x14ac:dyDescent="0.25">
      <c r="A251" t="s">
        <v>60</v>
      </c>
      <c r="B251">
        <v>97</v>
      </c>
      <c r="E251" t="s">
        <v>10</v>
      </c>
      <c r="F251" s="1">
        <v>1562</v>
      </c>
      <c r="H251" t="s">
        <v>60</v>
      </c>
      <c r="I251">
        <v>97</v>
      </c>
      <c r="L251" t="s">
        <v>10</v>
      </c>
      <c r="M251" s="1">
        <v>1864</v>
      </c>
    </row>
    <row r="252" spans="1:13" x14ac:dyDescent="0.25">
      <c r="A252" t="s">
        <v>60</v>
      </c>
      <c r="B252">
        <v>97</v>
      </c>
      <c r="E252" t="s">
        <v>11</v>
      </c>
      <c r="F252" s="1">
        <v>15176</v>
      </c>
      <c r="H252" t="s">
        <v>60</v>
      </c>
      <c r="I252">
        <v>97</v>
      </c>
      <c r="L252" t="s">
        <v>11</v>
      </c>
      <c r="M252" s="1">
        <v>15521</v>
      </c>
    </row>
    <row r="253" spans="1:13" x14ac:dyDescent="0.25">
      <c r="A253" t="s">
        <v>61</v>
      </c>
      <c r="B253">
        <v>99</v>
      </c>
      <c r="E253" t="s">
        <v>7</v>
      </c>
      <c r="F253">
        <v>83</v>
      </c>
      <c r="H253" t="s">
        <v>61</v>
      </c>
      <c r="I253">
        <v>99</v>
      </c>
      <c r="L253" t="s">
        <v>7</v>
      </c>
      <c r="M253">
        <v>82</v>
      </c>
    </row>
    <row r="254" spans="1:13" x14ac:dyDescent="0.25">
      <c r="A254" t="s">
        <v>61</v>
      </c>
      <c r="B254">
        <v>99</v>
      </c>
      <c r="E254" t="s">
        <v>8</v>
      </c>
      <c r="F254">
        <v>57</v>
      </c>
      <c r="H254" t="s">
        <v>61</v>
      </c>
      <c r="I254">
        <v>99</v>
      </c>
      <c r="L254" t="s">
        <v>8</v>
      </c>
      <c r="M254">
        <v>64</v>
      </c>
    </row>
    <row r="255" spans="1:13" x14ac:dyDescent="0.25">
      <c r="A255" t="s">
        <v>61</v>
      </c>
      <c r="B255">
        <v>99</v>
      </c>
      <c r="E255" t="s">
        <v>9</v>
      </c>
      <c r="F255">
        <v>69</v>
      </c>
      <c r="H255" t="s">
        <v>61</v>
      </c>
      <c r="I255">
        <v>99</v>
      </c>
      <c r="L255" t="s">
        <v>9</v>
      </c>
      <c r="M255">
        <v>65</v>
      </c>
    </row>
    <row r="256" spans="1:13" x14ac:dyDescent="0.25">
      <c r="A256" t="s">
        <v>61</v>
      </c>
      <c r="B256">
        <v>99</v>
      </c>
      <c r="E256" t="s">
        <v>10</v>
      </c>
      <c r="F256" s="1">
        <v>4404</v>
      </c>
      <c r="H256" t="s">
        <v>61</v>
      </c>
      <c r="I256">
        <v>99</v>
      </c>
      <c r="L256" t="s">
        <v>10</v>
      </c>
      <c r="M256" s="1">
        <v>4771</v>
      </c>
    </row>
    <row r="257" spans="1:13" x14ac:dyDescent="0.25">
      <c r="A257" t="s">
        <v>61</v>
      </c>
      <c r="B257">
        <v>99</v>
      </c>
      <c r="E257" t="s">
        <v>11</v>
      </c>
      <c r="F257" s="1">
        <v>7919</v>
      </c>
      <c r="H257" t="s">
        <v>61</v>
      </c>
      <c r="I257">
        <v>99</v>
      </c>
      <c r="L257" t="s">
        <v>11</v>
      </c>
      <c r="M257" s="1">
        <v>7072</v>
      </c>
    </row>
    <row r="258" spans="1:13" x14ac:dyDescent="0.25">
      <c r="A258" t="s">
        <v>62</v>
      </c>
      <c r="B258">
        <v>101</v>
      </c>
      <c r="E258" t="s">
        <v>7</v>
      </c>
      <c r="F258" s="1">
        <v>1396</v>
      </c>
      <c r="H258" t="s">
        <v>62</v>
      </c>
      <c r="I258">
        <v>101</v>
      </c>
      <c r="L258" t="s">
        <v>7</v>
      </c>
      <c r="M258" s="1">
        <v>1438</v>
      </c>
    </row>
    <row r="259" spans="1:13" x14ac:dyDescent="0.25">
      <c r="A259" t="s">
        <v>62</v>
      </c>
      <c r="B259">
        <v>101</v>
      </c>
      <c r="E259" t="s">
        <v>8</v>
      </c>
      <c r="F259" s="1">
        <v>1635</v>
      </c>
      <c r="H259" t="s">
        <v>62</v>
      </c>
      <c r="I259">
        <v>101</v>
      </c>
      <c r="L259" t="s">
        <v>8</v>
      </c>
      <c r="M259" s="1">
        <v>1999</v>
      </c>
    </row>
    <row r="260" spans="1:13" x14ac:dyDescent="0.25">
      <c r="A260" t="s">
        <v>62</v>
      </c>
      <c r="B260">
        <v>101</v>
      </c>
      <c r="E260" t="s">
        <v>9</v>
      </c>
      <c r="F260" s="1">
        <v>2959</v>
      </c>
      <c r="H260" t="s">
        <v>62</v>
      </c>
      <c r="I260">
        <v>101</v>
      </c>
      <c r="L260" t="s">
        <v>9</v>
      </c>
      <c r="M260" s="1">
        <v>3117</v>
      </c>
    </row>
    <row r="261" spans="1:13" x14ac:dyDescent="0.25">
      <c r="A261" t="s">
        <v>62</v>
      </c>
      <c r="B261">
        <v>101</v>
      </c>
      <c r="E261" t="s">
        <v>10</v>
      </c>
      <c r="F261" s="1">
        <v>65952</v>
      </c>
      <c r="H261" t="s">
        <v>62</v>
      </c>
      <c r="I261">
        <v>101</v>
      </c>
      <c r="L261" t="s">
        <v>10</v>
      </c>
      <c r="M261" s="1">
        <v>77408</v>
      </c>
    </row>
    <row r="262" spans="1:13" x14ac:dyDescent="0.25">
      <c r="A262" t="s">
        <v>62</v>
      </c>
      <c r="B262">
        <v>101</v>
      </c>
      <c r="E262" t="s">
        <v>11</v>
      </c>
      <c r="F262" s="1">
        <v>87553</v>
      </c>
      <c r="H262" t="s">
        <v>62</v>
      </c>
      <c r="I262">
        <v>101</v>
      </c>
      <c r="L262" t="s">
        <v>11</v>
      </c>
      <c r="M262" s="1">
        <v>84259</v>
      </c>
    </row>
    <row r="263" spans="1:13" x14ac:dyDescent="0.25">
      <c r="A263" t="s">
        <v>63</v>
      </c>
      <c r="B263">
        <v>103</v>
      </c>
      <c r="E263" t="s">
        <v>7</v>
      </c>
      <c r="F263">
        <v>65</v>
      </c>
      <c r="H263" t="s">
        <v>63</v>
      </c>
      <c r="I263">
        <v>103</v>
      </c>
      <c r="L263" t="s">
        <v>7</v>
      </c>
      <c r="M263">
        <v>65</v>
      </c>
    </row>
    <row r="264" spans="1:13" x14ac:dyDescent="0.25">
      <c r="A264" t="s">
        <v>63</v>
      </c>
      <c r="B264">
        <v>103</v>
      </c>
      <c r="E264" t="s">
        <v>8</v>
      </c>
      <c r="F264">
        <v>55</v>
      </c>
      <c r="H264" t="s">
        <v>63</v>
      </c>
      <c r="I264">
        <v>103</v>
      </c>
      <c r="L264" t="s">
        <v>8</v>
      </c>
      <c r="M264">
        <v>66</v>
      </c>
    </row>
    <row r="265" spans="1:13" x14ac:dyDescent="0.25">
      <c r="A265" t="s">
        <v>63</v>
      </c>
      <c r="B265">
        <v>103</v>
      </c>
      <c r="E265" t="s">
        <v>9</v>
      </c>
      <c r="F265">
        <v>66</v>
      </c>
      <c r="H265" t="s">
        <v>63</v>
      </c>
      <c r="I265">
        <v>103</v>
      </c>
      <c r="L265" t="s">
        <v>9</v>
      </c>
      <c r="M265">
        <v>67</v>
      </c>
    </row>
    <row r="266" spans="1:13" x14ac:dyDescent="0.25">
      <c r="A266" t="s">
        <v>63</v>
      </c>
      <c r="B266">
        <v>103</v>
      </c>
      <c r="E266" t="s">
        <v>10</v>
      </c>
      <c r="F266">
        <v>659</v>
      </c>
      <c r="H266" t="s">
        <v>63</v>
      </c>
      <c r="I266">
        <v>103</v>
      </c>
      <c r="L266" t="s">
        <v>10</v>
      </c>
      <c r="M266">
        <v>757</v>
      </c>
    </row>
    <row r="267" spans="1:13" x14ac:dyDescent="0.25">
      <c r="A267" t="s">
        <v>63</v>
      </c>
      <c r="B267">
        <v>103</v>
      </c>
      <c r="E267" t="s">
        <v>11</v>
      </c>
      <c r="F267" s="1">
        <v>5772</v>
      </c>
      <c r="H267" t="s">
        <v>63</v>
      </c>
      <c r="I267">
        <v>103</v>
      </c>
      <c r="L267" t="s">
        <v>11</v>
      </c>
      <c r="M267" s="1">
        <v>5358</v>
      </c>
    </row>
    <row r="268" spans="1:13" x14ac:dyDescent="0.25">
      <c r="A268" t="s">
        <v>64</v>
      </c>
      <c r="B268">
        <v>105</v>
      </c>
      <c r="E268" t="s">
        <v>7</v>
      </c>
      <c r="F268">
        <v>126</v>
      </c>
      <c r="H268" t="s">
        <v>64</v>
      </c>
      <c r="I268">
        <v>105</v>
      </c>
      <c r="L268" t="s">
        <v>7</v>
      </c>
      <c r="M268">
        <v>115</v>
      </c>
    </row>
    <row r="269" spans="1:13" x14ac:dyDescent="0.25">
      <c r="A269" t="s">
        <v>64</v>
      </c>
      <c r="B269">
        <v>105</v>
      </c>
      <c r="E269" t="s">
        <v>8</v>
      </c>
      <c r="F269">
        <v>62</v>
      </c>
      <c r="H269" t="s">
        <v>64</v>
      </c>
      <c r="I269">
        <v>105</v>
      </c>
      <c r="L269" t="s">
        <v>8</v>
      </c>
      <c r="M269">
        <v>68</v>
      </c>
    </row>
    <row r="270" spans="1:13" x14ac:dyDescent="0.25">
      <c r="A270" t="s">
        <v>64</v>
      </c>
      <c r="B270">
        <v>105</v>
      </c>
      <c r="E270" t="s">
        <v>9</v>
      </c>
      <c r="F270">
        <v>40</v>
      </c>
      <c r="H270" t="s">
        <v>64</v>
      </c>
      <c r="I270">
        <v>105</v>
      </c>
      <c r="L270" t="s">
        <v>9</v>
      </c>
      <c r="M270">
        <v>37</v>
      </c>
    </row>
    <row r="271" spans="1:13" x14ac:dyDescent="0.25">
      <c r="A271" t="s">
        <v>64</v>
      </c>
      <c r="B271">
        <v>105</v>
      </c>
      <c r="E271" t="s">
        <v>10</v>
      </c>
      <c r="F271" s="1">
        <v>5089</v>
      </c>
      <c r="H271" t="s">
        <v>64</v>
      </c>
      <c r="I271">
        <v>105</v>
      </c>
      <c r="L271" t="s">
        <v>10</v>
      </c>
      <c r="M271" s="1">
        <v>5269</v>
      </c>
    </row>
    <row r="272" spans="1:13" x14ac:dyDescent="0.25">
      <c r="A272" t="s">
        <v>64</v>
      </c>
      <c r="B272">
        <v>105</v>
      </c>
      <c r="E272" t="s">
        <v>11</v>
      </c>
      <c r="F272" s="1">
        <v>6682</v>
      </c>
      <c r="H272" t="s">
        <v>64</v>
      </c>
      <c r="I272">
        <v>105</v>
      </c>
      <c r="L272" t="s">
        <v>11</v>
      </c>
      <c r="M272" s="1">
        <v>5692</v>
      </c>
    </row>
    <row r="273" spans="1:13" x14ac:dyDescent="0.25">
      <c r="A273" t="s">
        <v>65</v>
      </c>
      <c r="B273">
        <v>107</v>
      </c>
      <c r="E273" t="s">
        <v>7</v>
      </c>
      <c r="F273">
        <v>118</v>
      </c>
      <c r="H273" t="s">
        <v>65</v>
      </c>
      <c r="I273">
        <v>107</v>
      </c>
      <c r="L273" t="s">
        <v>7</v>
      </c>
      <c r="M273">
        <v>136</v>
      </c>
    </row>
    <row r="274" spans="1:13" x14ac:dyDescent="0.25">
      <c r="A274" t="s">
        <v>65</v>
      </c>
      <c r="B274">
        <v>107</v>
      </c>
      <c r="E274" t="s">
        <v>8</v>
      </c>
      <c r="F274">
        <v>210</v>
      </c>
      <c r="H274" t="s">
        <v>65</v>
      </c>
      <c r="I274">
        <v>107</v>
      </c>
      <c r="L274" t="s">
        <v>8</v>
      </c>
      <c r="M274">
        <v>294</v>
      </c>
    </row>
    <row r="275" spans="1:13" x14ac:dyDescent="0.25">
      <c r="A275" t="s">
        <v>65</v>
      </c>
      <c r="B275">
        <v>107</v>
      </c>
      <c r="E275" t="s">
        <v>9</v>
      </c>
      <c r="F275">
        <v>128</v>
      </c>
      <c r="H275" t="s">
        <v>65</v>
      </c>
      <c r="I275">
        <v>107</v>
      </c>
      <c r="L275" t="s">
        <v>9</v>
      </c>
      <c r="M275">
        <v>146</v>
      </c>
    </row>
    <row r="276" spans="1:13" x14ac:dyDescent="0.25">
      <c r="A276" t="s">
        <v>65</v>
      </c>
      <c r="B276">
        <v>107</v>
      </c>
      <c r="E276" t="s">
        <v>10</v>
      </c>
      <c r="F276" s="1">
        <v>1588</v>
      </c>
      <c r="H276" t="s">
        <v>65</v>
      </c>
      <c r="I276">
        <v>107</v>
      </c>
      <c r="L276" t="s">
        <v>10</v>
      </c>
      <c r="M276" s="1">
        <v>2069</v>
      </c>
    </row>
    <row r="277" spans="1:13" x14ac:dyDescent="0.25">
      <c r="A277" t="s">
        <v>65</v>
      </c>
      <c r="B277">
        <v>107</v>
      </c>
      <c r="E277" t="s">
        <v>11</v>
      </c>
      <c r="F277" s="1">
        <v>21395</v>
      </c>
      <c r="H277" t="s">
        <v>65</v>
      </c>
      <c r="I277">
        <v>107</v>
      </c>
      <c r="L277" t="s">
        <v>11</v>
      </c>
      <c r="M277" s="1">
        <v>23307</v>
      </c>
    </row>
    <row r="278" spans="1:13" x14ac:dyDescent="0.25">
      <c r="A278" t="s">
        <v>66</v>
      </c>
      <c r="B278">
        <v>109</v>
      </c>
      <c r="E278" t="s">
        <v>7</v>
      </c>
      <c r="F278">
        <v>84</v>
      </c>
      <c r="H278" t="s">
        <v>66</v>
      </c>
      <c r="I278">
        <v>109</v>
      </c>
      <c r="L278" t="s">
        <v>7</v>
      </c>
      <c r="M278">
        <v>100</v>
      </c>
    </row>
    <row r="279" spans="1:13" x14ac:dyDescent="0.25">
      <c r="A279" t="s">
        <v>66</v>
      </c>
      <c r="B279">
        <v>109</v>
      </c>
      <c r="E279" t="s">
        <v>8</v>
      </c>
      <c r="F279">
        <v>63</v>
      </c>
      <c r="H279" t="s">
        <v>66</v>
      </c>
      <c r="I279">
        <v>109</v>
      </c>
      <c r="L279" t="s">
        <v>8</v>
      </c>
      <c r="M279">
        <v>82</v>
      </c>
    </row>
    <row r="280" spans="1:13" x14ac:dyDescent="0.25">
      <c r="A280" t="s">
        <v>66</v>
      </c>
      <c r="B280">
        <v>109</v>
      </c>
      <c r="E280" t="s">
        <v>9</v>
      </c>
      <c r="F280">
        <v>21</v>
      </c>
      <c r="H280" t="s">
        <v>66</v>
      </c>
      <c r="I280">
        <v>109</v>
      </c>
      <c r="L280" t="s">
        <v>9</v>
      </c>
      <c r="M280">
        <v>23</v>
      </c>
    </row>
    <row r="281" spans="1:13" x14ac:dyDescent="0.25">
      <c r="A281" t="s">
        <v>66</v>
      </c>
      <c r="B281">
        <v>109</v>
      </c>
      <c r="E281" t="s">
        <v>10</v>
      </c>
      <c r="F281" s="1">
        <v>2460</v>
      </c>
      <c r="H281" t="s">
        <v>66</v>
      </c>
      <c r="I281">
        <v>109</v>
      </c>
      <c r="L281" t="s">
        <v>10</v>
      </c>
      <c r="M281" s="1">
        <v>3037</v>
      </c>
    </row>
    <row r="282" spans="1:13" x14ac:dyDescent="0.25">
      <c r="A282" t="s">
        <v>66</v>
      </c>
      <c r="B282">
        <v>109</v>
      </c>
      <c r="E282" t="s">
        <v>11</v>
      </c>
      <c r="F282" s="1">
        <v>3514</v>
      </c>
      <c r="H282" t="s">
        <v>66</v>
      </c>
      <c r="I282">
        <v>109</v>
      </c>
      <c r="L282" t="s">
        <v>11</v>
      </c>
      <c r="M282" s="1">
        <v>3628</v>
      </c>
    </row>
    <row r="283" spans="1:13" x14ac:dyDescent="0.25">
      <c r="A283" t="s">
        <v>67</v>
      </c>
      <c r="B283">
        <v>111</v>
      </c>
      <c r="E283" t="s">
        <v>7</v>
      </c>
      <c r="F283">
        <v>3</v>
      </c>
      <c r="H283" t="s">
        <v>67</v>
      </c>
      <c r="I283">
        <v>111</v>
      </c>
      <c r="L283" t="s">
        <v>7</v>
      </c>
      <c r="M283">
        <v>3</v>
      </c>
    </row>
    <row r="284" spans="1:13" x14ac:dyDescent="0.25">
      <c r="A284" t="s">
        <v>67</v>
      </c>
      <c r="B284">
        <v>111</v>
      </c>
      <c r="E284" t="s">
        <v>8</v>
      </c>
      <c r="F284">
        <v>9</v>
      </c>
      <c r="H284" t="s">
        <v>67</v>
      </c>
      <c r="I284">
        <v>111</v>
      </c>
      <c r="L284" t="s">
        <v>8</v>
      </c>
      <c r="M284">
        <v>10</v>
      </c>
    </row>
    <row r="285" spans="1:13" x14ac:dyDescent="0.25">
      <c r="A285" t="s">
        <v>67</v>
      </c>
      <c r="B285">
        <v>111</v>
      </c>
      <c r="E285" t="s">
        <v>9</v>
      </c>
      <c r="F285">
        <v>2</v>
      </c>
      <c r="H285" t="s">
        <v>67</v>
      </c>
      <c r="I285">
        <v>111</v>
      </c>
      <c r="L285" t="s">
        <v>9</v>
      </c>
      <c r="M285">
        <v>2</v>
      </c>
    </row>
    <row r="286" spans="1:13" x14ac:dyDescent="0.25">
      <c r="A286" t="s">
        <v>67</v>
      </c>
      <c r="B286">
        <v>111</v>
      </c>
      <c r="E286" t="s">
        <v>10</v>
      </c>
      <c r="F286">
        <v>87</v>
      </c>
      <c r="H286" t="s">
        <v>67</v>
      </c>
      <c r="I286">
        <v>111</v>
      </c>
      <c r="L286" t="s">
        <v>10</v>
      </c>
      <c r="M286">
        <v>108</v>
      </c>
    </row>
    <row r="287" spans="1:13" x14ac:dyDescent="0.25">
      <c r="A287" t="s">
        <v>67</v>
      </c>
      <c r="B287">
        <v>111</v>
      </c>
      <c r="E287" t="s">
        <v>11</v>
      </c>
      <c r="F287">
        <v>609</v>
      </c>
      <c r="H287" t="s">
        <v>67</v>
      </c>
      <c r="I287">
        <v>111</v>
      </c>
      <c r="L287" t="s">
        <v>11</v>
      </c>
      <c r="M287">
        <v>633</v>
      </c>
    </row>
    <row r="288" spans="1:13" x14ac:dyDescent="0.25">
      <c r="A288" t="s">
        <v>68</v>
      </c>
      <c r="B288">
        <v>113</v>
      </c>
      <c r="E288" t="s">
        <v>7</v>
      </c>
      <c r="F288">
        <v>51</v>
      </c>
      <c r="H288" t="s">
        <v>68</v>
      </c>
      <c r="I288">
        <v>113</v>
      </c>
      <c r="L288" t="s">
        <v>7</v>
      </c>
      <c r="M288">
        <v>61</v>
      </c>
    </row>
    <row r="289" spans="1:13" x14ac:dyDescent="0.25">
      <c r="A289" t="s">
        <v>68</v>
      </c>
      <c r="B289">
        <v>113</v>
      </c>
      <c r="E289" t="s">
        <v>8</v>
      </c>
      <c r="F289">
        <v>75</v>
      </c>
      <c r="H289" t="s">
        <v>68</v>
      </c>
      <c r="I289">
        <v>113</v>
      </c>
      <c r="L289" t="s">
        <v>8</v>
      </c>
      <c r="M289">
        <v>106</v>
      </c>
    </row>
    <row r="290" spans="1:13" x14ac:dyDescent="0.25">
      <c r="A290" t="s">
        <v>68</v>
      </c>
      <c r="B290">
        <v>113</v>
      </c>
      <c r="E290" t="s">
        <v>9</v>
      </c>
      <c r="F290">
        <v>33</v>
      </c>
      <c r="H290" t="s">
        <v>68</v>
      </c>
      <c r="I290">
        <v>113</v>
      </c>
      <c r="L290" t="s">
        <v>9</v>
      </c>
      <c r="M290">
        <v>40</v>
      </c>
    </row>
    <row r="291" spans="1:13" x14ac:dyDescent="0.25">
      <c r="A291" t="s">
        <v>68</v>
      </c>
      <c r="B291">
        <v>113</v>
      </c>
      <c r="E291" t="s">
        <v>10</v>
      </c>
      <c r="F291">
        <v>627</v>
      </c>
      <c r="H291" t="s">
        <v>68</v>
      </c>
      <c r="I291">
        <v>113</v>
      </c>
      <c r="L291" t="s">
        <v>10</v>
      </c>
      <c r="M291">
        <v>849</v>
      </c>
    </row>
    <row r="292" spans="1:13" x14ac:dyDescent="0.25">
      <c r="A292" t="s">
        <v>68</v>
      </c>
      <c r="B292">
        <v>113</v>
      </c>
      <c r="E292" t="s">
        <v>11</v>
      </c>
      <c r="F292" s="1">
        <v>6570</v>
      </c>
      <c r="H292" t="s">
        <v>68</v>
      </c>
      <c r="I292">
        <v>113</v>
      </c>
      <c r="L292" t="s">
        <v>11</v>
      </c>
      <c r="M292" s="1">
        <v>7311</v>
      </c>
    </row>
    <row r="293" spans="1:13" x14ac:dyDescent="0.25">
      <c r="A293" t="s">
        <v>69</v>
      </c>
      <c r="B293">
        <v>115</v>
      </c>
      <c r="E293" t="s">
        <v>7</v>
      </c>
      <c r="F293">
        <v>13</v>
      </c>
      <c r="H293" t="s">
        <v>69</v>
      </c>
      <c r="I293">
        <v>115</v>
      </c>
      <c r="L293" t="s">
        <v>7</v>
      </c>
      <c r="M293">
        <v>13</v>
      </c>
    </row>
    <row r="294" spans="1:13" x14ac:dyDescent="0.25">
      <c r="A294" t="s">
        <v>69</v>
      </c>
      <c r="B294">
        <v>115</v>
      </c>
      <c r="E294" t="s">
        <v>8</v>
      </c>
      <c r="F294">
        <v>20</v>
      </c>
      <c r="H294" t="s">
        <v>69</v>
      </c>
      <c r="I294">
        <v>115</v>
      </c>
      <c r="L294" t="s">
        <v>8</v>
      </c>
      <c r="M294">
        <v>24</v>
      </c>
    </row>
    <row r="295" spans="1:13" x14ac:dyDescent="0.25">
      <c r="A295" t="s">
        <v>69</v>
      </c>
      <c r="B295">
        <v>115</v>
      </c>
      <c r="E295" t="s">
        <v>9</v>
      </c>
      <c r="F295">
        <v>9</v>
      </c>
      <c r="H295" t="s">
        <v>69</v>
      </c>
      <c r="I295">
        <v>115</v>
      </c>
      <c r="L295" t="s">
        <v>9</v>
      </c>
      <c r="M295">
        <v>10</v>
      </c>
    </row>
    <row r="296" spans="1:13" x14ac:dyDescent="0.25">
      <c r="A296" t="s">
        <v>69</v>
      </c>
      <c r="B296">
        <v>115</v>
      </c>
      <c r="E296" t="s">
        <v>10</v>
      </c>
      <c r="F296">
        <v>292</v>
      </c>
      <c r="H296" t="s">
        <v>69</v>
      </c>
      <c r="I296">
        <v>115</v>
      </c>
      <c r="L296" t="s">
        <v>10</v>
      </c>
      <c r="M296">
        <v>335</v>
      </c>
    </row>
    <row r="297" spans="1:13" x14ac:dyDescent="0.25">
      <c r="A297" t="s">
        <v>69</v>
      </c>
      <c r="B297">
        <v>115</v>
      </c>
      <c r="E297" t="s">
        <v>11</v>
      </c>
      <c r="F297" s="1">
        <v>2033</v>
      </c>
      <c r="H297" t="s">
        <v>69</v>
      </c>
      <c r="I297">
        <v>115</v>
      </c>
      <c r="L297" t="s">
        <v>11</v>
      </c>
      <c r="M297" s="1">
        <v>1879</v>
      </c>
    </row>
    <row r="298" spans="1:13" x14ac:dyDescent="0.25">
      <c r="A298" t="s">
        <v>70</v>
      </c>
      <c r="B298">
        <v>117</v>
      </c>
      <c r="E298" t="s">
        <v>7</v>
      </c>
      <c r="F298">
        <v>109</v>
      </c>
      <c r="H298" t="s">
        <v>70</v>
      </c>
      <c r="I298">
        <v>117</v>
      </c>
      <c r="L298" t="s">
        <v>7</v>
      </c>
      <c r="M298">
        <v>127</v>
      </c>
    </row>
    <row r="299" spans="1:13" x14ac:dyDescent="0.25">
      <c r="A299" t="s">
        <v>70</v>
      </c>
      <c r="B299">
        <v>117</v>
      </c>
      <c r="E299" t="s">
        <v>8</v>
      </c>
      <c r="F299">
        <v>336</v>
      </c>
      <c r="H299" t="s">
        <v>70</v>
      </c>
      <c r="I299">
        <v>117</v>
      </c>
      <c r="L299" t="s">
        <v>8</v>
      </c>
      <c r="M299">
        <v>457</v>
      </c>
    </row>
    <row r="300" spans="1:13" x14ac:dyDescent="0.25">
      <c r="A300" t="s">
        <v>70</v>
      </c>
      <c r="B300">
        <v>117</v>
      </c>
      <c r="E300" t="s">
        <v>9</v>
      </c>
      <c r="F300">
        <v>246</v>
      </c>
      <c r="H300" t="s">
        <v>70</v>
      </c>
      <c r="I300">
        <v>117</v>
      </c>
      <c r="L300" t="s">
        <v>9</v>
      </c>
      <c r="M300">
        <v>280</v>
      </c>
    </row>
    <row r="301" spans="1:13" x14ac:dyDescent="0.25">
      <c r="A301" t="s">
        <v>70</v>
      </c>
      <c r="B301">
        <v>117</v>
      </c>
      <c r="E301" t="s">
        <v>10</v>
      </c>
      <c r="F301" s="1">
        <v>3996</v>
      </c>
      <c r="H301" t="s">
        <v>70</v>
      </c>
      <c r="I301">
        <v>117</v>
      </c>
      <c r="L301" t="s">
        <v>10</v>
      </c>
      <c r="M301" s="1">
        <v>5044</v>
      </c>
    </row>
    <row r="302" spans="1:13" x14ac:dyDescent="0.25">
      <c r="A302" t="s">
        <v>70</v>
      </c>
      <c r="B302">
        <v>117</v>
      </c>
      <c r="E302" t="s">
        <v>11</v>
      </c>
      <c r="F302" s="1">
        <v>23387</v>
      </c>
      <c r="H302" t="s">
        <v>70</v>
      </c>
      <c r="I302">
        <v>117</v>
      </c>
      <c r="L302" t="s">
        <v>11</v>
      </c>
      <c r="M302" s="1">
        <v>25229</v>
      </c>
    </row>
    <row r="303" spans="1:13" x14ac:dyDescent="0.25">
      <c r="A303" t="s">
        <v>71</v>
      </c>
      <c r="B303">
        <v>119</v>
      </c>
      <c r="E303" t="s">
        <v>7</v>
      </c>
      <c r="F303">
        <v>258</v>
      </c>
      <c r="H303" t="s">
        <v>71</v>
      </c>
      <c r="I303">
        <v>119</v>
      </c>
      <c r="L303" t="s">
        <v>7</v>
      </c>
      <c r="M303">
        <v>295</v>
      </c>
    </row>
    <row r="304" spans="1:13" x14ac:dyDescent="0.25">
      <c r="A304" t="s">
        <v>71</v>
      </c>
      <c r="B304">
        <v>119</v>
      </c>
      <c r="E304" t="s">
        <v>8</v>
      </c>
      <c r="F304">
        <v>254</v>
      </c>
      <c r="H304" t="s">
        <v>71</v>
      </c>
      <c r="I304">
        <v>119</v>
      </c>
      <c r="L304" t="s">
        <v>8</v>
      </c>
      <c r="M304">
        <v>333</v>
      </c>
    </row>
    <row r="305" spans="1:13" x14ac:dyDescent="0.25">
      <c r="A305" t="s">
        <v>71</v>
      </c>
      <c r="B305">
        <v>119</v>
      </c>
      <c r="E305" t="s">
        <v>9</v>
      </c>
      <c r="F305">
        <v>167</v>
      </c>
      <c r="H305" t="s">
        <v>71</v>
      </c>
      <c r="I305">
        <v>119</v>
      </c>
      <c r="L305" t="s">
        <v>9</v>
      </c>
      <c r="M305">
        <v>192</v>
      </c>
    </row>
    <row r="306" spans="1:13" x14ac:dyDescent="0.25">
      <c r="A306" t="s">
        <v>71</v>
      </c>
      <c r="B306">
        <v>119</v>
      </c>
      <c r="E306" t="s">
        <v>10</v>
      </c>
      <c r="F306" s="1">
        <v>1294</v>
      </c>
      <c r="H306" t="s">
        <v>71</v>
      </c>
      <c r="I306">
        <v>119</v>
      </c>
      <c r="L306" t="s">
        <v>10</v>
      </c>
      <c r="M306" s="1">
        <v>1609</v>
      </c>
    </row>
    <row r="307" spans="1:13" x14ac:dyDescent="0.25">
      <c r="A307" t="s">
        <v>71</v>
      </c>
      <c r="B307">
        <v>119</v>
      </c>
      <c r="E307" t="s">
        <v>11</v>
      </c>
      <c r="F307" s="1">
        <v>21468</v>
      </c>
      <c r="H307" t="s">
        <v>71</v>
      </c>
      <c r="I307">
        <v>119</v>
      </c>
      <c r="L307" t="s">
        <v>11</v>
      </c>
      <c r="M307" s="1">
        <v>22945</v>
      </c>
    </row>
    <row r="308" spans="1:13" x14ac:dyDescent="0.25">
      <c r="A308" t="s">
        <v>72</v>
      </c>
      <c r="B308">
        <v>121</v>
      </c>
      <c r="E308" t="s">
        <v>7</v>
      </c>
      <c r="F308">
        <v>17</v>
      </c>
      <c r="H308" t="s">
        <v>72</v>
      </c>
      <c r="I308">
        <v>121</v>
      </c>
      <c r="L308" t="s">
        <v>7</v>
      </c>
      <c r="M308">
        <v>17</v>
      </c>
    </row>
    <row r="309" spans="1:13" x14ac:dyDescent="0.25">
      <c r="A309" t="s">
        <v>72</v>
      </c>
      <c r="B309">
        <v>121</v>
      </c>
      <c r="E309" t="s">
        <v>8</v>
      </c>
      <c r="F309">
        <v>21</v>
      </c>
      <c r="H309" t="s">
        <v>72</v>
      </c>
      <c r="I309">
        <v>121</v>
      </c>
      <c r="L309" t="s">
        <v>8</v>
      </c>
      <c r="M309">
        <v>25</v>
      </c>
    </row>
    <row r="310" spans="1:13" x14ac:dyDescent="0.25">
      <c r="A310" t="s">
        <v>72</v>
      </c>
      <c r="B310">
        <v>121</v>
      </c>
      <c r="E310" t="s">
        <v>9</v>
      </c>
      <c r="F310">
        <v>37</v>
      </c>
      <c r="H310" t="s">
        <v>72</v>
      </c>
      <c r="I310">
        <v>121</v>
      </c>
      <c r="L310" t="s">
        <v>9</v>
      </c>
      <c r="M310">
        <v>41</v>
      </c>
    </row>
    <row r="311" spans="1:13" x14ac:dyDescent="0.25">
      <c r="A311" t="s">
        <v>72</v>
      </c>
      <c r="B311">
        <v>121</v>
      </c>
      <c r="E311" t="s">
        <v>10</v>
      </c>
      <c r="F311">
        <v>406</v>
      </c>
      <c r="H311" t="s">
        <v>72</v>
      </c>
      <c r="I311">
        <v>121</v>
      </c>
      <c r="L311" t="s">
        <v>10</v>
      </c>
      <c r="M311">
        <v>479</v>
      </c>
    </row>
    <row r="312" spans="1:13" x14ac:dyDescent="0.25">
      <c r="A312" t="s">
        <v>72</v>
      </c>
      <c r="B312">
        <v>121</v>
      </c>
      <c r="E312" t="s">
        <v>11</v>
      </c>
      <c r="F312" s="1">
        <v>4335</v>
      </c>
      <c r="H312" t="s">
        <v>72</v>
      </c>
      <c r="I312">
        <v>121</v>
      </c>
      <c r="L312" t="s">
        <v>11</v>
      </c>
      <c r="M312" s="1">
        <v>4163</v>
      </c>
    </row>
    <row r="313" spans="1:13" x14ac:dyDescent="0.25">
      <c r="A313" t="s">
        <v>73</v>
      </c>
      <c r="B313">
        <v>123</v>
      </c>
      <c r="E313" t="s">
        <v>7</v>
      </c>
      <c r="F313" s="1">
        <v>2053</v>
      </c>
      <c r="H313" t="s">
        <v>73</v>
      </c>
      <c r="I313">
        <v>123</v>
      </c>
      <c r="L313" t="s">
        <v>7</v>
      </c>
      <c r="M313" s="1">
        <v>2653</v>
      </c>
    </row>
    <row r="314" spans="1:13" x14ac:dyDescent="0.25">
      <c r="A314" t="s">
        <v>73</v>
      </c>
      <c r="B314">
        <v>123</v>
      </c>
      <c r="E314" t="s">
        <v>8</v>
      </c>
      <c r="F314" s="1">
        <v>3724</v>
      </c>
      <c r="H314" t="s">
        <v>73</v>
      </c>
      <c r="I314">
        <v>123</v>
      </c>
      <c r="L314" t="s">
        <v>8</v>
      </c>
      <c r="M314" s="1">
        <v>5768</v>
      </c>
    </row>
    <row r="315" spans="1:13" x14ac:dyDescent="0.25">
      <c r="A315" t="s">
        <v>73</v>
      </c>
      <c r="B315">
        <v>123</v>
      </c>
      <c r="E315" t="s">
        <v>9</v>
      </c>
      <c r="F315" s="1">
        <v>2605</v>
      </c>
      <c r="H315" t="s">
        <v>73</v>
      </c>
      <c r="I315">
        <v>123</v>
      </c>
      <c r="L315" t="s">
        <v>9</v>
      </c>
      <c r="M315" s="1">
        <v>3383</v>
      </c>
    </row>
    <row r="316" spans="1:13" x14ac:dyDescent="0.25">
      <c r="A316" t="s">
        <v>73</v>
      </c>
      <c r="B316">
        <v>123</v>
      </c>
      <c r="E316" t="s">
        <v>10</v>
      </c>
      <c r="F316" s="1">
        <v>71965</v>
      </c>
      <c r="H316" t="s">
        <v>73</v>
      </c>
      <c r="I316">
        <v>123</v>
      </c>
      <c r="L316" t="s">
        <v>10</v>
      </c>
      <c r="M316" s="1">
        <v>105057</v>
      </c>
    </row>
    <row r="317" spans="1:13" x14ac:dyDescent="0.25">
      <c r="A317" t="s">
        <v>73</v>
      </c>
      <c r="B317">
        <v>123</v>
      </c>
      <c r="E317" t="s">
        <v>11</v>
      </c>
      <c r="F317" s="1">
        <v>173881</v>
      </c>
      <c r="H317" t="s">
        <v>73</v>
      </c>
      <c r="I317">
        <v>123</v>
      </c>
      <c r="L317" t="s">
        <v>11</v>
      </c>
      <c r="M317" s="1">
        <v>206770</v>
      </c>
    </row>
    <row r="318" spans="1:13" x14ac:dyDescent="0.25">
      <c r="A318" t="s">
        <v>74</v>
      </c>
      <c r="B318">
        <v>125</v>
      </c>
      <c r="E318" t="s">
        <v>7</v>
      </c>
      <c r="F318">
        <v>42</v>
      </c>
      <c r="H318" t="s">
        <v>74</v>
      </c>
      <c r="I318">
        <v>125</v>
      </c>
      <c r="L318" t="s">
        <v>7</v>
      </c>
      <c r="M318">
        <v>45</v>
      </c>
    </row>
    <row r="319" spans="1:13" x14ac:dyDescent="0.25">
      <c r="A319" t="s">
        <v>74</v>
      </c>
      <c r="B319">
        <v>125</v>
      </c>
      <c r="E319" t="s">
        <v>8</v>
      </c>
      <c r="F319">
        <v>33</v>
      </c>
      <c r="H319" t="s">
        <v>74</v>
      </c>
      <c r="I319">
        <v>125</v>
      </c>
      <c r="L319" t="s">
        <v>8</v>
      </c>
      <c r="M319">
        <v>40</v>
      </c>
    </row>
    <row r="320" spans="1:13" x14ac:dyDescent="0.25">
      <c r="A320" t="s">
        <v>74</v>
      </c>
      <c r="B320">
        <v>125</v>
      </c>
      <c r="E320" t="s">
        <v>9</v>
      </c>
      <c r="F320">
        <v>24</v>
      </c>
      <c r="H320" t="s">
        <v>74</v>
      </c>
      <c r="I320">
        <v>125</v>
      </c>
      <c r="L320" t="s">
        <v>9</v>
      </c>
      <c r="M320">
        <v>26</v>
      </c>
    </row>
    <row r="321" spans="1:13" x14ac:dyDescent="0.25">
      <c r="A321" t="s">
        <v>74</v>
      </c>
      <c r="B321">
        <v>125</v>
      </c>
      <c r="E321" t="s">
        <v>10</v>
      </c>
      <c r="F321" s="1">
        <v>2084</v>
      </c>
      <c r="H321" t="s">
        <v>74</v>
      </c>
      <c r="I321">
        <v>125</v>
      </c>
      <c r="L321" t="s">
        <v>10</v>
      </c>
      <c r="M321" s="1">
        <v>2448</v>
      </c>
    </row>
    <row r="322" spans="1:13" x14ac:dyDescent="0.25">
      <c r="A322" t="s">
        <v>74</v>
      </c>
      <c r="B322">
        <v>125</v>
      </c>
      <c r="E322" t="s">
        <v>11</v>
      </c>
      <c r="F322" s="1">
        <v>7849</v>
      </c>
      <c r="H322" t="s">
        <v>74</v>
      </c>
      <c r="I322">
        <v>125</v>
      </c>
      <c r="L322" t="s">
        <v>11</v>
      </c>
      <c r="M322" s="1">
        <v>7496</v>
      </c>
    </row>
    <row r="323" spans="1:13" x14ac:dyDescent="0.25">
      <c r="F323" s="1">
        <f>SUM(F3:F322)</f>
        <v>5050327</v>
      </c>
      <c r="G323" s="1">
        <f t="shared" ref="G323:M323" si="0">SUM(G3:G322)</f>
        <v>0</v>
      </c>
      <c r="H323" s="1">
        <f t="shared" si="0"/>
        <v>0</v>
      </c>
      <c r="I323" s="1">
        <f t="shared" si="0"/>
        <v>19915</v>
      </c>
      <c r="J323" s="1">
        <f t="shared" si="0"/>
        <v>0</v>
      </c>
      <c r="K323" s="1">
        <f t="shared" si="0"/>
        <v>0</v>
      </c>
      <c r="L323" s="1">
        <f t="shared" si="0"/>
        <v>0</v>
      </c>
      <c r="M323" s="1">
        <f t="shared" si="0"/>
        <v>5769961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workbookViewId="0">
      <selection activeCell="O19" sqref="O19"/>
    </sheetView>
  </sheetViews>
  <sheetFormatPr defaultRowHeight="15" x14ac:dyDescent="0.25"/>
  <cols>
    <col min="3" max="3" width="18.7109375" bestFit="1" customWidth="1"/>
    <col min="5" max="5" width="17.5703125" bestFit="1" customWidth="1"/>
    <col min="6" max="6" width="17.85546875" bestFit="1" customWidth="1"/>
    <col min="7" max="7" width="27.7109375" bestFit="1" customWidth="1"/>
  </cols>
  <sheetData>
    <row r="2" spans="1:8" x14ac:dyDescent="0.25">
      <c r="C2" t="s">
        <v>78</v>
      </c>
      <c r="D2" t="s">
        <v>10</v>
      </c>
      <c r="E2" t="s">
        <v>9</v>
      </c>
      <c r="F2" t="s">
        <v>8</v>
      </c>
      <c r="G2" t="s">
        <v>7</v>
      </c>
      <c r="H2" t="s">
        <v>77</v>
      </c>
    </row>
    <row r="3" spans="1:8" x14ac:dyDescent="0.25">
      <c r="A3" s="5">
        <v>1</v>
      </c>
      <c r="B3" t="s">
        <v>6</v>
      </c>
      <c r="C3" s="1">
        <v>256115</v>
      </c>
      <c r="D3" s="1">
        <v>219521</v>
      </c>
      <c r="E3" s="1">
        <v>15688</v>
      </c>
      <c r="F3" s="1">
        <v>24204</v>
      </c>
      <c r="G3" s="1">
        <v>4349</v>
      </c>
      <c r="H3" s="1">
        <f>SUM(C3:G3)</f>
        <v>519877</v>
      </c>
    </row>
    <row r="4" spans="1:8" x14ac:dyDescent="0.25">
      <c r="A4" s="5">
        <v>2</v>
      </c>
      <c r="B4" t="s">
        <v>12</v>
      </c>
      <c r="C4" s="1">
        <v>7345</v>
      </c>
      <c r="D4" s="1">
        <v>8415</v>
      </c>
      <c r="E4">
        <v>177</v>
      </c>
      <c r="F4">
        <v>220</v>
      </c>
      <c r="G4">
        <v>178</v>
      </c>
      <c r="H4" s="1">
        <f t="shared" ref="H4:H67" si="0">SUM(C4:G4)</f>
        <v>16335</v>
      </c>
    </row>
    <row r="5" spans="1:8" x14ac:dyDescent="0.25">
      <c r="A5" s="5">
        <v>3</v>
      </c>
      <c r="B5" t="s">
        <v>13</v>
      </c>
      <c r="C5" s="1">
        <v>401051</v>
      </c>
      <c r="D5" s="1">
        <v>137314</v>
      </c>
      <c r="E5" s="1">
        <v>68171</v>
      </c>
      <c r="F5" s="1">
        <v>45700</v>
      </c>
      <c r="G5" s="1">
        <v>5823</v>
      </c>
      <c r="H5" s="1">
        <f t="shared" si="0"/>
        <v>658059</v>
      </c>
    </row>
    <row r="6" spans="1:8" x14ac:dyDescent="0.25">
      <c r="A6" s="5">
        <v>4</v>
      </c>
      <c r="B6" t="s">
        <v>14</v>
      </c>
      <c r="C6" s="1">
        <v>10670</v>
      </c>
      <c r="D6" s="1">
        <v>2829</v>
      </c>
      <c r="E6">
        <v>69</v>
      </c>
      <c r="F6">
        <v>162</v>
      </c>
      <c r="G6">
        <v>231</v>
      </c>
      <c r="H6" s="1">
        <f t="shared" si="0"/>
        <v>13961</v>
      </c>
    </row>
    <row r="7" spans="1:8" x14ac:dyDescent="0.25">
      <c r="A7" s="5">
        <v>5</v>
      </c>
      <c r="B7" t="s">
        <v>15</v>
      </c>
      <c r="C7" s="1">
        <v>3042</v>
      </c>
      <c r="D7">
        <v>395</v>
      </c>
      <c r="E7">
        <v>27</v>
      </c>
      <c r="F7">
        <v>19</v>
      </c>
      <c r="G7">
        <v>49</v>
      </c>
      <c r="H7" s="1">
        <f t="shared" si="0"/>
        <v>3532</v>
      </c>
    </row>
    <row r="8" spans="1:8" x14ac:dyDescent="0.25">
      <c r="A8" s="5">
        <v>6</v>
      </c>
      <c r="B8" t="s">
        <v>16</v>
      </c>
      <c r="C8" s="1">
        <v>3212</v>
      </c>
      <c r="D8" s="1">
        <v>2027</v>
      </c>
      <c r="E8">
        <v>436</v>
      </c>
      <c r="F8">
        <v>70</v>
      </c>
      <c r="G8">
        <v>89</v>
      </c>
      <c r="H8" s="1">
        <f t="shared" si="0"/>
        <v>5834</v>
      </c>
    </row>
    <row r="9" spans="1:8" x14ac:dyDescent="0.25">
      <c r="A9" s="5">
        <v>7</v>
      </c>
      <c r="B9" t="s">
        <v>17</v>
      </c>
      <c r="C9" s="1">
        <v>253897</v>
      </c>
      <c r="D9" s="1">
        <v>50551</v>
      </c>
      <c r="E9" s="1">
        <v>3616</v>
      </c>
      <c r="F9" s="1">
        <v>18122</v>
      </c>
      <c r="G9" s="1">
        <v>2321</v>
      </c>
      <c r="H9" s="1">
        <f t="shared" si="0"/>
        <v>328507</v>
      </c>
    </row>
    <row r="10" spans="1:8" x14ac:dyDescent="0.25">
      <c r="A10" s="5">
        <v>8</v>
      </c>
      <c r="B10" t="s">
        <v>18</v>
      </c>
      <c r="C10" s="1">
        <v>54877</v>
      </c>
      <c r="D10" s="1">
        <v>9132</v>
      </c>
      <c r="E10">
        <v>917</v>
      </c>
      <c r="F10" s="1">
        <v>5669</v>
      </c>
      <c r="G10">
        <v>542</v>
      </c>
      <c r="H10" s="1">
        <f t="shared" si="0"/>
        <v>71137</v>
      </c>
    </row>
    <row r="11" spans="1:8" x14ac:dyDescent="0.25">
      <c r="A11" s="5">
        <v>9</v>
      </c>
      <c r="B11" t="s">
        <v>19</v>
      </c>
      <c r="C11" s="1">
        <v>17219</v>
      </c>
      <c r="D11" s="1">
        <v>2273</v>
      </c>
      <c r="E11">
        <v>334</v>
      </c>
      <c r="F11">
        <v>203</v>
      </c>
      <c r="G11">
        <v>208</v>
      </c>
      <c r="H11" s="1">
        <f t="shared" si="0"/>
        <v>20237</v>
      </c>
    </row>
    <row r="12" spans="1:8" x14ac:dyDescent="0.25">
      <c r="A12" s="5">
        <v>10</v>
      </c>
      <c r="B12" t="s">
        <v>20</v>
      </c>
      <c r="C12" s="1">
        <v>1601</v>
      </c>
      <c r="D12">
        <v>219</v>
      </c>
      <c r="E12">
        <v>9</v>
      </c>
      <c r="F12">
        <v>16</v>
      </c>
      <c r="G12">
        <v>15</v>
      </c>
      <c r="H12" s="1">
        <f t="shared" si="0"/>
        <v>1860</v>
      </c>
    </row>
    <row r="13" spans="1:8" x14ac:dyDescent="0.25">
      <c r="A13" s="5">
        <v>11</v>
      </c>
      <c r="B13" t="s">
        <v>21</v>
      </c>
      <c r="C13" s="1">
        <v>8903</v>
      </c>
      <c r="D13">
        <v>554</v>
      </c>
      <c r="E13">
        <v>78</v>
      </c>
      <c r="F13">
        <v>101</v>
      </c>
      <c r="G13">
        <v>88</v>
      </c>
      <c r="H13" s="1">
        <f t="shared" si="0"/>
        <v>9724</v>
      </c>
    </row>
    <row r="14" spans="1:8" x14ac:dyDescent="0.25">
      <c r="A14" s="5">
        <v>12</v>
      </c>
      <c r="B14" t="s">
        <v>22</v>
      </c>
      <c r="C14" s="1">
        <v>3016</v>
      </c>
      <c r="D14" s="1">
        <v>4995</v>
      </c>
      <c r="E14">
        <v>23</v>
      </c>
      <c r="F14">
        <v>44</v>
      </c>
      <c r="G14">
        <v>60</v>
      </c>
      <c r="H14" s="1">
        <f t="shared" si="0"/>
        <v>8138</v>
      </c>
    </row>
    <row r="15" spans="1:8" x14ac:dyDescent="0.25">
      <c r="A15" s="5">
        <v>13</v>
      </c>
      <c r="B15" t="s">
        <v>23</v>
      </c>
      <c r="C15" s="1">
        <v>1038</v>
      </c>
      <c r="D15" s="1">
        <v>2687</v>
      </c>
      <c r="E15">
        <v>13</v>
      </c>
      <c r="F15">
        <v>47</v>
      </c>
      <c r="G15">
        <v>35</v>
      </c>
      <c r="H15" s="1">
        <f t="shared" si="0"/>
        <v>3820</v>
      </c>
    </row>
    <row r="16" spans="1:8" x14ac:dyDescent="0.25">
      <c r="A16" s="5">
        <v>14</v>
      </c>
      <c r="B16" t="s">
        <v>24</v>
      </c>
      <c r="C16" s="1">
        <v>3179</v>
      </c>
      <c r="D16" s="1">
        <v>1959</v>
      </c>
      <c r="E16">
        <v>558</v>
      </c>
      <c r="F16">
        <v>85</v>
      </c>
      <c r="G16">
        <v>105</v>
      </c>
      <c r="H16" s="1">
        <f t="shared" si="0"/>
        <v>5886</v>
      </c>
    </row>
    <row r="17" spans="1:8" x14ac:dyDescent="0.25">
      <c r="A17" s="5">
        <v>15</v>
      </c>
      <c r="B17" t="s">
        <v>25</v>
      </c>
      <c r="C17" s="1">
        <v>4539</v>
      </c>
      <c r="D17">
        <v>267</v>
      </c>
      <c r="E17">
        <v>56</v>
      </c>
      <c r="F17">
        <v>34</v>
      </c>
      <c r="G17">
        <v>44</v>
      </c>
      <c r="H17" s="1">
        <f t="shared" si="0"/>
        <v>4940</v>
      </c>
    </row>
    <row r="18" spans="1:8" x14ac:dyDescent="0.25">
      <c r="A18" s="5">
        <v>16</v>
      </c>
      <c r="B18" t="s">
        <v>26</v>
      </c>
      <c r="C18" s="1">
        <v>25274</v>
      </c>
      <c r="D18" s="1">
        <v>4981</v>
      </c>
      <c r="E18">
        <v>198</v>
      </c>
      <c r="F18">
        <v>280</v>
      </c>
      <c r="G18">
        <v>283</v>
      </c>
      <c r="H18" s="1">
        <f t="shared" si="0"/>
        <v>31016</v>
      </c>
    </row>
    <row r="19" spans="1:8" x14ac:dyDescent="0.25">
      <c r="A19" s="5">
        <v>17</v>
      </c>
      <c r="B19" t="s">
        <v>27</v>
      </c>
      <c r="C19" s="1">
        <v>355835</v>
      </c>
      <c r="D19" s="1">
        <v>259185</v>
      </c>
      <c r="E19" s="1">
        <v>73916</v>
      </c>
      <c r="F19" s="1">
        <v>33043</v>
      </c>
      <c r="G19" s="1">
        <v>6963</v>
      </c>
      <c r="H19" s="1">
        <f t="shared" si="0"/>
        <v>728942</v>
      </c>
    </row>
    <row r="20" spans="1:8" x14ac:dyDescent="0.25">
      <c r="A20" s="5">
        <v>18</v>
      </c>
      <c r="B20" t="s">
        <v>28</v>
      </c>
      <c r="C20" s="1">
        <v>1853</v>
      </c>
      <c r="D20">
        <v>95</v>
      </c>
      <c r="E20">
        <v>11</v>
      </c>
      <c r="F20">
        <v>15</v>
      </c>
      <c r="G20">
        <v>63</v>
      </c>
      <c r="H20" s="1">
        <f t="shared" si="0"/>
        <v>2037</v>
      </c>
    </row>
    <row r="21" spans="1:8" x14ac:dyDescent="0.25">
      <c r="A21" s="5">
        <v>19</v>
      </c>
      <c r="B21" t="s">
        <v>29</v>
      </c>
      <c r="C21" s="1">
        <v>292573</v>
      </c>
      <c r="D21" s="1">
        <v>30472</v>
      </c>
      <c r="E21" s="1">
        <v>5310</v>
      </c>
      <c r="F21" s="1">
        <v>18078</v>
      </c>
      <c r="G21" s="1">
        <v>2185</v>
      </c>
      <c r="H21" s="1">
        <f t="shared" si="0"/>
        <v>348618</v>
      </c>
    </row>
    <row r="22" spans="1:8" x14ac:dyDescent="0.25">
      <c r="A22" s="5">
        <v>20</v>
      </c>
      <c r="B22" t="s">
        <v>30</v>
      </c>
      <c r="C22" s="1">
        <v>35704</v>
      </c>
      <c r="D22" s="1">
        <v>18494</v>
      </c>
      <c r="E22">
        <v>328</v>
      </c>
      <c r="F22">
        <v>782</v>
      </c>
      <c r="G22">
        <v>226</v>
      </c>
      <c r="H22" s="1">
        <f t="shared" si="0"/>
        <v>55534</v>
      </c>
    </row>
    <row r="23" spans="1:8" x14ac:dyDescent="0.25">
      <c r="A23" s="5">
        <v>21</v>
      </c>
      <c r="B23" t="s">
        <v>32</v>
      </c>
      <c r="C23" s="1">
        <v>509585</v>
      </c>
      <c r="D23" s="1">
        <v>127326</v>
      </c>
      <c r="E23" s="1">
        <v>47810</v>
      </c>
      <c r="F23" s="1">
        <v>32722</v>
      </c>
      <c r="G23" s="1">
        <v>8661</v>
      </c>
      <c r="H23" s="1">
        <f t="shared" si="0"/>
        <v>726104</v>
      </c>
    </row>
    <row r="24" spans="1:8" x14ac:dyDescent="0.25">
      <c r="A24" s="5">
        <v>22</v>
      </c>
      <c r="B24" t="s">
        <v>31</v>
      </c>
      <c r="C24" s="1">
        <v>24688</v>
      </c>
      <c r="D24" s="1">
        <v>1721</v>
      </c>
      <c r="E24">
        <v>268</v>
      </c>
      <c r="F24">
        <v>368</v>
      </c>
      <c r="G24">
        <v>241</v>
      </c>
      <c r="H24" s="1">
        <f t="shared" si="0"/>
        <v>27286</v>
      </c>
    </row>
    <row r="25" spans="1:8" x14ac:dyDescent="0.25">
      <c r="A25" s="5">
        <v>23</v>
      </c>
      <c r="B25" t="s">
        <v>33</v>
      </c>
      <c r="C25" s="1">
        <v>37519</v>
      </c>
      <c r="D25" s="1">
        <v>7008</v>
      </c>
      <c r="E25" s="1">
        <v>1981</v>
      </c>
      <c r="F25">
        <v>498</v>
      </c>
      <c r="G25">
        <v>855</v>
      </c>
      <c r="H25" s="1">
        <f t="shared" si="0"/>
        <v>47861</v>
      </c>
    </row>
    <row r="26" spans="1:8" x14ac:dyDescent="0.25">
      <c r="A26" s="5">
        <v>24</v>
      </c>
      <c r="B26" t="s">
        <v>34</v>
      </c>
      <c r="C26" s="1">
        <v>40148</v>
      </c>
      <c r="D26" s="1">
        <v>19106</v>
      </c>
      <c r="E26">
        <v>360</v>
      </c>
      <c r="F26">
        <v>641</v>
      </c>
      <c r="G26">
        <v>462</v>
      </c>
      <c r="H26" s="1">
        <f t="shared" si="0"/>
        <v>60717</v>
      </c>
    </row>
    <row r="27" spans="1:8" x14ac:dyDescent="0.25">
      <c r="A27" s="5">
        <v>25</v>
      </c>
      <c r="B27" t="s">
        <v>35</v>
      </c>
      <c r="C27" s="1">
        <v>5504</v>
      </c>
      <c r="D27">
        <v>360</v>
      </c>
      <c r="E27">
        <v>48</v>
      </c>
      <c r="F27">
        <v>135</v>
      </c>
      <c r="G27">
        <v>61</v>
      </c>
      <c r="H27" s="1">
        <f t="shared" si="0"/>
        <v>6108</v>
      </c>
    </row>
    <row r="28" spans="1:8" x14ac:dyDescent="0.25">
      <c r="A28" s="5">
        <v>26</v>
      </c>
      <c r="B28" t="s">
        <v>36</v>
      </c>
      <c r="C28" s="1">
        <v>13855</v>
      </c>
      <c r="D28" s="1">
        <v>1361</v>
      </c>
      <c r="E28">
        <v>87</v>
      </c>
      <c r="F28">
        <v>212</v>
      </c>
      <c r="G28">
        <v>93</v>
      </c>
      <c r="H28" s="1">
        <f t="shared" si="0"/>
        <v>15608</v>
      </c>
    </row>
    <row r="29" spans="1:8" x14ac:dyDescent="0.25">
      <c r="A29" s="5">
        <v>27</v>
      </c>
      <c r="B29" t="s">
        <v>37</v>
      </c>
      <c r="C29" s="1">
        <v>15195</v>
      </c>
      <c r="D29" s="1">
        <v>1728</v>
      </c>
      <c r="E29">
        <v>87</v>
      </c>
      <c r="F29">
        <v>189</v>
      </c>
      <c r="G29">
        <v>117</v>
      </c>
      <c r="H29" s="1">
        <f t="shared" si="0"/>
        <v>17316</v>
      </c>
    </row>
    <row r="30" spans="1:8" x14ac:dyDescent="0.25">
      <c r="A30" s="5">
        <v>28</v>
      </c>
      <c r="B30" t="s">
        <v>38</v>
      </c>
      <c r="C30">
        <v>764</v>
      </c>
      <c r="D30">
        <v>27</v>
      </c>
      <c r="E30">
        <v>5</v>
      </c>
      <c r="F30">
        <v>7</v>
      </c>
      <c r="G30">
        <v>9</v>
      </c>
      <c r="H30" s="1">
        <f t="shared" si="0"/>
        <v>812</v>
      </c>
    </row>
    <row r="31" spans="1:8" x14ac:dyDescent="0.25">
      <c r="A31" s="5">
        <v>29</v>
      </c>
      <c r="B31" t="s">
        <v>39</v>
      </c>
      <c r="C31" s="1">
        <v>3942</v>
      </c>
      <c r="D31" s="1">
        <v>2713</v>
      </c>
      <c r="E31">
        <v>34</v>
      </c>
      <c r="F31">
        <v>48</v>
      </c>
      <c r="G31">
        <v>74</v>
      </c>
      <c r="H31" s="1">
        <f t="shared" si="0"/>
        <v>6811</v>
      </c>
    </row>
    <row r="32" spans="1:8" x14ac:dyDescent="0.25">
      <c r="A32" s="5">
        <v>30</v>
      </c>
      <c r="B32" t="s">
        <v>40</v>
      </c>
      <c r="C32" s="1">
        <v>1192</v>
      </c>
      <c r="D32">
        <v>171</v>
      </c>
      <c r="E32">
        <v>2</v>
      </c>
      <c r="F32">
        <v>4</v>
      </c>
      <c r="G32">
        <v>17</v>
      </c>
      <c r="H32" s="1">
        <f t="shared" si="0"/>
        <v>1386</v>
      </c>
    </row>
    <row r="33" spans="1:8" x14ac:dyDescent="0.25">
      <c r="A33" s="5">
        <v>31</v>
      </c>
      <c r="B33" t="s">
        <v>41</v>
      </c>
      <c r="C33" s="1">
        <v>453042</v>
      </c>
      <c r="D33" s="1">
        <v>97142</v>
      </c>
      <c r="E33" s="1">
        <v>7100</v>
      </c>
      <c r="F33" s="1">
        <v>21161</v>
      </c>
      <c r="G33" s="1">
        <v>4660</v>
      </c>
      <c r="H33" s="1">
        <f t="shared" si="0"/>
        <v>583105</v>
      </c>
    </row>
    <row r="34" spans="1:8" x14ac:dyDescent="0.25">
      <c r="A34" s="5">
        <v>32</v>
      </c>
      <c r="B34" t="s">
        <v>42</v>
      </c>
      <c r="C34" s="1">
        <v>1270</v>
      </c>
      <c r="D34">
        <v>92</v>
      </c>
      <c r="E34">
        <v>4</v>
      </c>
      <c r="F34">
        <v>1</v>
      </c>
      <c r="G34">
        <v>5</v>
      </c>
      <c r="H34" s="1">
        <f t="shared" si="0"/>
        <v>1372</v>
      </c>
    </row>
    <row r="35" spans="1:8" x14ac:dyDescent="0.25">
      <c r="A35" s="5">
        <v>33</v>
      </c>
      <c r="B35" t="s">
        <v>43</v>
      </c>
      <c r="C35" s="1">
        <v>5253</v>
      </c>
      <c r="D35" s="1">
        <v>1605</v>
      </c>
      <c r="E35">
        <v>199</v>
      </c>
      <c r="F35">
        <v>58</v>
      </c>
      <c r="G35">
        <v>53</v>
      </c>
      <c r="H35" s="1">
        <f t="shared" si="0"/>
        <v>7168</v>
      </c>
    </row>
    <row r="36" spans="1:8" x14ac:dyDescent="0.25">
      <c r="A36" s="5">
        <v>34</v>
      </c>
      <c r="B36" t="s">
        <v>45</v>
      </c>
      <c r="C36" s="1">
        <v>45241</v>
      </c>
      <c r="D36" s="1">
        <v>8078</v>
      </c>
      <c r="E36">
        <v>368</v>
      </c>
      <c r="F36">
        <v>654</v>
      </c>
      <c r="G36" s="1">
        <v>3125</v>
      </c>
      <c r="H36" s="1">
        <f t="shared" si="0"/>
        <v>57466</v>
      </c>
    </row>
    <row r="37" spans="1:8" x14ac:dyDescent="0.25">
      <c r="A37" s="5">
        <v>35</v>
      </c>
      <c r="B37" t="s">
        <v>44</v>
      </c>
      <c r="C37" s="1">
        <v>4283</v>
      </c>
      <c r="D37" s="1">
        <v>3385</v>
      </c>
      <c r="E37">
        <v>35</v>
      </c>
      <c r="F37">
        <v>61</v>
      </c>
      <c r="G37">
        <v>67</v>
      </c>
      <c r="H37" s="1">
        <f t="shared" si="0"/>
        <v>7831</v>
      </c>
    </row>
    <row r="38" spans="1:8" x14ac:dyDescent="0.25">
      <c r="A38" s="5">
        <v>36</v>
      </c>
      <c r="B38" t="s">
        <v>46</v>
      </c>
      <c r="C38" s="1">
        <v>294027</v>
      </c>
      <c r="D38" s="1">
        <v>44447</v>
      </c>
      <c r="E38" s="1">
        <v>3777</v>
      </c>
      <c r="F38" s="1">
        <v>10178</v>
      </c>
      <c r="G38" s="1">
        <v>2689</v>
      </c>
      <c r="H38" s="1">
        <f t="shared" si="0"/>
        <v>355118</v>
      </c>
    </row>
    <row r="39" spans="1:8" x14ac:dyDescent="0.25">
      <c r="A39" s="5">
        <v>37</v>
      </c>
      <c r="B39" t="s">
        <v>47</v>
      </c>
      <c r="C39" s="1">
        <v>7215</v>
      </c>
      <c r="D39" s="1">
        <v>6699</v>
      </c>
      <c r="E39">
        <v>192</v>
      </c>
      <c r="F39">
        <v>139</v>
      </c>
      <c r="G39">
        <v>184</v>
      </c>
      <c r="H39" s="1">
        <f t="shared" si="0"/>
        <v>14429</v>
      </c>
    </row>
    <row r="40" spans="1:8" x14ac:dyDescent="0.25">
      <c r="A40" s="5">
        <v>38</v>
      </c>
      <c r="B40" t="s">
        <v>48</v>
      </c>
      <c r="C40" s="1">
        <v>4342</v>
      </c>
      <c r="D40">
        <v>851</v>
      </c>
      <c r="E40">
        <v>319</v>
      </c>
      <c r="F40">
        <v>71</v>
      </c>
      <c r="G40">
        <v>57</v>
      </c>
      <c r="H40" s="1">
        <f t="shared" si="0"/>
        <v>5640</v>
      </c>
    </row>
    <row r="41" spans="1:8" x14ac:dyDescent="0.25">
      <c r="A41" s="5">
        <v>39</v>
      </c>
      <c r="B41" t="s">
        <v>49</v>
      </c>
      <c r="C41" s="1">
        <v>16607</v>
      </c>
      <c r="D41" s="1">
        <v>4077</v>
      </c>
      <c r="E41">
        <v>922</v>
      </c>
      <c r="F41">
        <v>201</v>
      </c>
      <c r="G41">
        <v>213</v>
      </c>
      <c r="H41" s="1">
        <f t="shared" si="0"/>
        <v>22020</v>
      </c>
    </row>
    <row r="42" spans="1:8" x14ac:dyDescent="0.25">
      <c r="A42" s="5">
        <v>40</v>
      </c>
      <c r="B42" t="s">
        <v>50</v>
      </c>
      <c r="C42" s="1">
        <v>125954</v>
      </c>
      <c r="D42" s="1">
        <v>24230</v>
      </c>
      <c r="E42" s="1">
        <v>1212</v>
      </c>
      <c r="F42" s="1">
        <v>2128</v>
      </c>
      <c r="G42" s="1">
        <v>1437</v>
      </c>
      <c r="H42" s="1">
        <f t="shared" si="0"/>
        <v>154961</v>
      </c>
    </row>
    <row r="43" spans="1:8" x14ac:dyDescent="0.25">
      <c r="A43" s="5">
        <v>41</v>
      </c>
      <c r="B43" t="s">
        <v>51</v>
      </c>
      <c r="C43">
        <v>740</v>
      </c>
      <c r="D43">
        <v>30</v>
      </c>
      <c r="E43">
        <v>4</v>
      </c>
      <c r="F43">
        <v>3</v>
      </c>
      <c r="G43">
        <v>5</v>
      </c>
      <c r="H43" s="1">
        <f t="shared" si="0"/>
        <v>782</v>
      </c>
    </row>
    <row r="44" spans="1:8" x14ac:dyDescent="0.25">
      <c r="A44" s="5">
        <v>42</v>
      </c>
      <c r="B44" t="s">
        <v>52</v>
      </c>
      <c r="C44" s="1">
        <v>10614</v>
      </c>
      <c r="D44" s="1">
        <v>2215</v>
      </c>
      <c r="E44">
        <v>56</v>
      </c>
      <c r="F44">
        <v>138</v>
      </c>
      <c r="G44">
        <v>131</v>
      </c>
      <c r="H44" s="1">
        <f t="shared" si="0"/>
        <v>13154</v>
      </c>
    </row>
    <row r="45" spans="1:8" x14ac:dyDescent="0.25">
      <c r="A45" s="5">
        <v>43</v>
      </c>
      <c r="B45" t="s">
        <v>53</v>
      </c>
      <c r="C45" s="1">
        <v>19502</v>
      </c>
      <c r="D45" s="1">
        <v>3421</v>
      </c>
      <c r="E45">
        <v>119</v>
      </c>
      <c r="F45">
        <v>266</v>
      </c>
      <c r="G45" s="1">
        <v>3104</v>
      </c>
      <c r="H45" s="1">
        <f t="shared" si="0"/>
        <v>26412</v>
      </c>
    </row>
    <row r="46" spans="1:8" x14ac:dyDescent="0.25">
      <c r="A46" s="5">
        <v>44</v>
      </c>
      <c r="B46" t="s">
        <v>54</v>
      </c>
      <c r="C46" s="1">
        <v>32301</v>
      </c>
      <c r="D46" s="1">
        <v>9483</v>
      </c>
      <c r="E46">
        <v>205</v>
      </c>
      <c r="F46">
        <v>445</v>
      </c>
      <c r="G46">
        <v>325</v>
      </c>
      <c r="H46" s="1">
        <f t="shared" si="0"/>
        <v>42759</v>
      </c>
    </row>
    <row r="47" spans="1:8" x14ac:dyDescent="0.25">
      <c r="A47" s="5">
        <v>45</v>
      </c>
      <c r="B47" t="s">
        <v>55</v>
      </c>
      <c r="C47" s="1">
        <v>16553</v>
      </c>
      <c r="D47" s="1">
        <v>10974</v>
      </c>
      <c r="E47">
        <v>812</v>
      </c>
      <c r="F47">
        <v>237</v>
      </c>
      <c r="G47">
        <v>152</v>
      </c>
      <c r="H47" s="1">
        <f t="shared" si="0"/>
        <v>28728</v>
      </c>
    </row>
    <row r="48" spans="1:8" x14ac:dyDescent="0.25">
      <c r="A48" s="5">
        <v>46</v>
      </c>
      <c r="B48" t="s">
        <v>56</v>
      </c>
      <c r="C48" s="1">
        <v>9522</v>
      </c>
      <c r="D48" s="1">
        <v>8322</v>
      </c>
      <c r="E48">
        <v>122</v>
      </c>
      <c r="F48">
        <v>211</v>
      </c>
      <c r="G48">
        <v>153</v>
      </c>
      <c r="H48" s="1">
        <f t="shared" si="0"/>
        <v>18330</v>
      </c>
    </row>
    <row r="49" spans="1:8" x14ac:dyDescent="0.25">
      <c r="A49" s="5">
        <v>47</v>
      </c>
      <c r="B49" t="s">
        <v>57</v>
      </c>
      <c r="C49" s="1">
        <v>4513</v>
      </c>
      <c r="D49">
        <v>245</v>
      </c>
      <c r="E49">
        <v>12</v>
      </c>
      <c r="F49">
        <v>48</v>
      </c>
      <c r="G49">
        <v>30</v>
      </c>
      <c r="H49" s="1">
        <f t="shared" si="0"/>
        <v>4848</v>
      </c>
    </row>
    <row r="50" spans="1:8" x14ac:dyDescent="0.25">
      <c r="A50" s="5">
        <v>48</v>
      </c>
      <c r="B50" t="s">
        <v>58</v>
      </c>
      <c r="C50" s="1">
        <v>17149</v>
      </c>
      <c r="D50" s="1">
        <v>1084</v>
      </c>
      <c r="E50">
        <v>132</v>
      </c>
      <c r="F50">
        <v>224</v>
      </c>
      <c r="G50">
        <v>206</v>
      </c>
      <c r="H50" s="1">
        <f t="shared" si="0"/>
        <v>18795</v>
      </c>
    </row>
    <row r="51" spans="1:8" x14ac:dyDescent="0.25">
      <c r="A51" s="5">
        <v>49</v>
      </c>
      <c r="B51" t="s">
        <v>59</v>
      </c>
      <c r="C51" s="1">
        <v>3256</v>
      </c>
      <c r="D51">
        <v>926</v>
      </c>
      <c r="E51">
        <v>17</v>
      </c>
      <c r="F51">
        <v>42</v>
      </c>
      <c r="G51">
        <v>18</v>
      </c>
      <c r="H51" s="1">
        <f t="shared" si="0"/>
        <v>4259</v>
      </c>
    </row>
    <row r="52" spans="1:8" x14ac:dyDescent="0.25">
      <c r="A52" s="5">
        <v>50</v>
      </c>
      <c r="B52" t="s">
        <v>60</v>
      </c>
      <c r="C52" s="1">
        <v>15521</v>
      </c>
      <c r="D52" s="1">
        <v>1864</v>
      </c>
      <c r="E52">
        <v>112</v>
      </c>
      <c r="F52">
        <v>320</v>
      </c>
      <c r="G52">
        <v>67</v>
      </c>
      <c r="H52" s="1">
        <f t="shared" si="0"/>
        <v>17884</v>
      </c>
    </row>
    <row r="53" spans="1:8" x14ac:dyDescent="0.25">
      <c r="A53" s="5">
        <v>51</v>
      </c>
      <c r="B53" t="s">
        <v>61</v>
      </c>
      <c r="C53" s="1">
        <v>7072</v>
      </c>
      <c r="D53" s="1">
        <v>4771</v>
      </c>
      <c r="E53">
        <v>65</v>
      </c>
      <c r="F53">
        <v>64</v>
      </c>
      <c r="G53">
        <v>82</v>
      </c>
      <c r="H53" s="1">
        <f t="shared" si="0"/>
        <v>12054</v>
      </c>
    </row>
    <row r="54" spans="1:8" x14ac:dyDescent="0.25">
      <c r="A54" s="5">
        <v>52</v>
      </c>
      <c r="B54" t="s">
        <v>62</v>
      </c>
      <c r="C54" s="1">
        <v>84259</v>
      </c>
      <c r="D54" s="1">
        <v>77408</v>
      </c>
      <c r="E54" s="1">
        <v>3117</v>
      </c>
      <c r="F54" s="1">
        <v>1999</v>
      </c>
      <c r="G54" s="1">
        <v>1438</v>
      </c>
      <c r="H54" s="1">
        <f t="shared" si="0"/>
        <v>168221</v>
      </c>
    </row>
    <row r="55" spans="1:8" x14ac:dyDescent="0.25">
      <c r="A55" s="5">
        <v>53</v>
      </c>
      <c r="B55" t="s">
        <v>63</v>
      </c>
      <c r="C55" s="1">
        <v>5358</v>
      </c>
      <c r="D55">
        <v>757</v>
      </c>
      <c r="E55">
        <v>67</v>
      </c>
      <c r="F55">
        <v>66</v>
      </c>
      <c r="G55">
        <v>65</v>
      </c>
      <c r="H55" s="1">
        <f t="shared" si="0"/>
        <v>6313</v>
      </c>
    </row>
    <row r="56" spans="1:8" x14ac:dyDescent="0.25">
      <c r="A56" s="5">
        <v>54</v>
      </c>
      <c r="B56" t="s">
        <v>64</v>
      </c>
      <c r="C56" s="1">
        <v>5692</v>
      </c>
      <c r="D56" s="1">
        <v>5269</v>
      </c>
      <c r="E56">
        <v>37</v>
      </c>
      <c r="F56">
        <v>68</v>
      </c>
      <c r="G56">
        <v>115</v>
      </c>
      <c r="H56" s="1">
        <f t="shared" si="0"/>
        <v>11181</v>
      </c>
    </row>
    <row r="57" spans="1:8" x14ac:dyDescent="0.25">
      <c r="A57" s="5">
        <v>55</v>
      </c>
      <c r="B57" t="s">
        <v>65</v>
      </c>
      <c r="C57" s="1">
        <v>23307</v>
      </c>
      <c r="D57" s="1">
        <v>2069</v>
      </c>
      <c r="E57">
        <v>146</v>
      </c>
      <c r="F57">
        <v>294</v>
      </c>
      <c r="G57">
        <v>136</v>
      </c>
      <c r="H57" s="1">
        <f t="shared" si="0"/>
        <v>25952</v>
      </c>
    </row>
    <row r="58" spans="1:8" x14ac:dyDescent="0.25">
      <c r="A58" s="5">
        <v>56</v>
      </c>
      <c r="B58" t="s">
        <v>66</v>
      </c>
      <c r="C58" s="1">
        <v>3628</v>
      </c>
      <c r="D58" s="1">
        <v>3037</v>
      </c>
      <c r="E58">
        <v>23</v>
      </c>
      <c r="F58">
        <v>82</v>
      </c>
      <c r="G58">
        <v>100</v>
      </c>
      <c r="H58" s="1">
        <f t="shared" si="0"/>
        <v>6870</v>
      </c>
    </row>
    <row r="59" spans="1:8" x14ac:dyDescent="0.25">
      <c r="A59" s="5">
        <v>57</v>
      </c>
      <c r="B59" t="s">
        <v>67</v>
      </c>
      <c r="C59">
        <v>633</v>
      </c>
      <c r="D59">
        <v>108</v>
      </c>
      <c r="E59">
        <v>2</v>
      </c>
      <c r="F59">
        <v>10</v>
      </c>
      <c r="G59">
        <v>3</v>
      </c>
      <c r="H59" s="1">
        <f t="shared" si="0"/>
        <v>756</v>
      </c>
    </row>
    <row r="60" spans="1:8" x14ac:dyDescent="0.25">
      <c r="A60" s="5">
        <v>58</v>
      </c>
      <c r="B60" t="s">
        <v>68</v>
      </c>
      <c r="C60" s="1">
        <v>7311</v>
      </c>
      <c r="D60">
        <v>849</v>
      </c>
      <c r="E60">
        <v>40</v>
      </c>
      <c r="F60">
        <v>106</v>
      </c>
      <c r="G60">
        <v>61</v>
      </c>
      <c r="H60" s="1">
        <f t="shared" si="0"/>
        <v>8367</v>
      </c>
    </row>
    <row r="61" spans="1:8" x14ac:dyDescent="0.25">
      <c r="A61" s="5">
        <v>59</v>
      </c>
      <c r="B61" t="s">
        <v>69</v>
      </c>
      <c r="C61" s="1">
        <v>1879</v>
      </c>
      <c r="D61">
        <v>335</v>
      </c>
      <c r="E61">
        <v>10</v>
      </c>
      <c r="F61">
        <v>24</v>
      </c>
      <c r="G61">
        <v>13</v>
      </c>
      <c r="H61" s="1">
        <f t="shared" si="0"/>
        <v>2261</v>
      </c>
    </row>
    <row r="62" spans="1:8" x14ac:dyDescent="0.25">
      <c r="A62" s="5">
        <v>60</v>
      </c>
      <c r="B62" t="s">
        <v>70</v>
      </c>
      <c r="C62" s="1">
        <v>25229</v>
      </c>
      <c r="D62" s="1">
        <v>5044</v>
      </c>
      <c r="E62">
        <v>280</v>
      </c>
      <c r="F62">
        <v>457</v>
      </c>
      <c r="G62">
        <v>127</v>
      </c>
      <c r="H62" s="1">
        <f t="shared" si="0"/>
        <v>31137</v>
      </c>
    </row>
    <row r="63" spans="1:8" x14ac:dyDescent="0.25">
      <c r="A63" s="5">
        <v>61</v>
      </c>
      <c r="B63" t="s">
        <v>71</v>
      </c>
      <c r="C63" s="1">
        <v>22945</v>
      </c>
      <c r="D63" s="1">
        <v>1609</v>
      </c>
      <c r="E63">
        <v>192</v>
      </c>
      <c r="F63">
        <v>333</v>
      </c>
      <c r="G63">
        <v>295</v>
      </c>
      <c r="H63" s="1">
        <f t="shared" si="0"/>
        <v>25374</v>
      </c>
    </row>
    <row r="64" spans="1:8" x14ac:dyDescent="0.25">
      <c r="A64" s="5">
        <v>62</v>
      </c>
      <c r="B64" t="s">
        <v>72</v>
      </c>
      <c r="C64" s="1">
        <v>4163</v>
      </c>
      <c r="D64">
        <v>479</v>
      </c>
      <c r="E64">
        <v>41</v>
      </c>
      <c r="F64">
        <v>25</v>
      </c>
      <c r="G64">
        <v>17</v>
      </c>
      <c r="H64" s="1">
        <f t="shared" si="0"/>
        <v>4725</v>
      </c>
    </row>
    <row r="65" spans="1:8" x14ac:dyDescent="0.25">
      <c r="A65" s="5">
        <v>63</v>
      </c>
      <c r="B65" t="s">
        <v>73</v>
      </c>
      <c r="C65" s="1">
        <v>206770</v>
      </c>
      <c r="D65" s="1">
        <v>105057</v>
      </c>
      <c r="E65" s="1">
        <v>3383</v>
      </c>
      <c r="F65" s="1">
        <v>5768</v>
      </c>
      <c r="G65" s="1">
        <v>2653</v>
      </c>
      <c r="H65" s="1">
        <f t="shared" si="0"/>
        <v>323631</v>
      </c>
    </row>
    <row r="66" spans="1:8" x14ac:dyDescent="0.25">
      <c r="A66" s="5">
        <v>64</v>
      </c>
      <c r="B66" t="s">
        <v>74</v>
      </c>
      <c r="C66" s="1">
        <v>7496</v>
      </c>
      <c r="D66" s="1">
        <v>2448</v>
      </c>
      <c r="E66">
        <v>26</v>
      </c>
      <c r="F66">
        <v>40</v>
      </c>
      <c r="G66">
        <v>45</v>
      </c>
      <c r="H66" s="1">
        <f t="shared" si="0"/>
        <v>10055</v>
      </c>
    </row>
    <row r="67" spans="1:8" x14ac:dyDescent="0.25">
      <c r="C67" s="1">
        <f>SUM(C3:C66)</f>
        <v>3885982</v>
      </c>
      <c r="D67" s="1">
        <f t="shared" ref="D67" si="1">SUM(D3:D66)</f>
        <v>1356296</v>
      </c>
      <c r="E67" s="1">
        <f t="shared" ref="E67" si="2">SUM(E3:E66)</f>
        <v>243765</v>
      </c>
      <c r="F67" s="1">
        <f>SUM(F3:F66)</f>
        <v>227640</v>
      </c>
      <c r="G67" s="1">
        <f t="shared" ref="G67" si="3">SUM(G3:G66)</f>
        <v>56278</v>
      </c>
      <c r="H67" s="1">
        <f t="shared" si="0"/>
        <v>5769961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39" sqref="S3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4"/>
  <sheetViews>
    <sheetView workbookViewId="0">
      <pane ySplit="900" activePane="bottomLeft"/>
      <selection activeCell="H2" sqref="H2:M2"/>
      <selection pane="bottomLeft" activeCell="L10" sqref="L10"/>
    </sheetView>
  </sheetViews>
  <sheetFormatPr defaultRowHeight="15" x14ac:dyDescent="0.25"/>
  <cols>
    <col min="2" max="2" width="28.28515625" customWidth="1"/>
    <col min="5" max="6" width="9.85546875" bestFit="1" customWidth="1"/>
    <col min="8" max="8" width="10" bestFit="1" customWidth="1"/>
    <col min="15" max="15" width="0" hidden="1" customWidth="1"/>
  </cols>
  <sheetData>
    <row r="1" spans="1:15" x14ac:dyDescent="0.25">
      <c r="A1" s="39" t="s">
        <v>99</v>
      </c>
      <c r="B1" s="39"/>
      <c r="C1" s="39"/>
      <c r="D1" s="39"/>
      <c r="E1" s="39"/>
      <c r="F1" s="39"/>
    </row>
    <row r="2" spans="1:15" x14ac:dyDescent="0.25">
      <c r="A2" t="s">
        <v>0</v>
      </c>
      <c r="B2" t="s">
        <v>4</v>
      </c>
      <c r="C2">
        <v>2010</v>
      </c>
      <c r="D2">
        <v>2019</v>
      </c>
      <c r="E2" t="s">
        <v>75</v>
      </c>
      <c r="F2" t="s">
        <v>76</v>
      </c>
      <c r="H2" s="4" t="s">
        <v>100</v>
      </c>
      <c r="I2" s="4" t="s">
        <v>79</v>
      </c>
      <c r="J2" s="4" t="s">
        <v>80</v>
      </c>
      <c r="K2" s="4" t="s">
        <v>81</v>
      </c>
      <c r="L2" s="4" t="s">
        <v>82</v>
      </c>
      <c r="M2" s="4" t="s">
        <v>77</v>
      </c>
    </row>
    <row r="3" spans="1:15" x14ac:dyDescent="0.25">
      <c r="A3" t="s">
        <v>6</v>
      </c>
      <c r="B3" t="s">
        <v>7</v>
      </c>
      <c r="C3" s="1">
        <v>3796</v>
      </c>
      <c r="D3" s="1">
        <v>4349</v>
      </c>
      <c r="E3" s="1">
        <f>+D3-C3</f>
        <v>553</v>
      </c>
      <c r="F3" s="3">
        <f>+(D3/C3)^(1/9)-1</f>
        <v>1.5225641580512761E-2</v>
      </c>
      <c r="H3" s="4"/>
      <c r="I3" s="4"/>
      <c r="J3" s="4"/>
      <c r="K3" s="4"/>
      <c r="L3" s="4"/>
      <c r="M3" s="4"/>
      <c r="N3" s="4"/>
      <c r="O3" s="4">
        <f>IF(F3&lt;0,1,0)</f>
        <v>0</v>
      </c>
    </row>
    <row r="4" spans="1:15" x14ac:dyDescent="0.25">
      <c r="A4" t="s">
        <v>6</v>
      </c>
      <c r="B4" t="s">
        <v>8</v>
      </c>
      <c r="C4" s="1">
        <v>17448</v>
      </c>
      <c r="D4" s="1">
        <v>24204</v>
      </c>
      <c r="E4" s="1">
        <f t="shared" ref="E4:E8" si="0">+D4-C4</f>
        <v>6756</v>
      </c>
      <c r="F4" s="3">
        <f t="shared" ref="F4:F8" si="1">+(D4/C4)^(1/9)-1</f>
        <v>3.7035202903022979E-2</v>
      </c>
      <c r="H4" s="4"/>
      <c r="I4" s="4"/>
      <c r="J4" s="4"/>
      <c r="K4" s="4"/>
      <c r="L4" s="4"/>
      <c r="M4" s="4"/>
      <c r="N4" s="4"/>
      <c r="O4" s="4">
        <f t="shared" ref="O4:O67" si="2">IF(F4&lt;0,1,0)</f>
        <v>0</v>
      </c>
    </row>
    <row r="5" spans="1:15" x14ac:dyDescent="0.25">
      <c r="A5" t="s">
        <v>6</v>
      </c>
      <c r="B5" t="s">
        <v>9</v>
      </c>
      <c r="C5" s="1">
        <v>13436</v>
      </c>
      <c r="D5" s="1">
        <v>15688</v>
      </c>
      <c r="E5" s="1">
        <f t="shared" si="0"/>
        <v>2252</v>
      </c>
      <c r="F5" s="3">
        <f t="shared" si="1"/>
        <v>1.7366679167889254E-2</v>
      </c>
      <c r="H5" s="4"/>
      <c r="I5" s="4"/>
      <c r="J5" s="4"/>
      <c r="K5" s="4"/>
      <c r="L5" s="4"/>
      <c r="M5" s="4"/>
      <c r="N5" s="4"/>
      <c r="O5" s="4">
        <f t="shared" si="2"/>
        <v>0</v>
      </c>
    </row>
    <row r="6" spans="1:15" x14ac:dyDescent="0.25">
      <c r="A6" t="s">
        <v>6</v>
      </c>
      <c r="B6" t="s">
        <v>10</v>
      </c>
      <c r="C6" s="1">
        <v>168503</v>
      </c>
      <c r="D6" s="1">
        <v>219521</v>
      </c>
      <c r="E6" s="1">
        <f t="shared" si="0"/>
        <v>51018</v>
      </c>
      <c r="F6" s="3">
        <f t="shared" si="1"/>
        <v>2.9824357170667115E-2</v>
      </c>
      <c r="H6" s="4"/>
      <c r="I6" s="4"/>
      <c r="J6" s="4"/>
      <c r="K6" s="4"/>
      <c r="L6" s="4"/>
      <c r="M6" s="4"/>
      <c r="N6" s="4"/>
      <c r="O6" s="4">
        <f t="shared" si="2"/>
        <v>0</v>
      </c>
    </row>
    <row r="7" spans="1:15" x14ac:dyDescent="0.25">
      <c r="A7" t="s">
        <v>6</v>
      </c>
      <c r="B7" t="s">
        <v>11</v>
      </c>
      <c r="C7" s="1">
        <v>240530</v>
      </c>
      <c r="D7" s="1">
        <v>256115</v>
      </c>
      <c r="E7" s="1">
        <f t="shared" si="0"/>
        <v>15585</v>
      </c>
      <c r="F7" s="3">
        <f t="shared" si="1"/>
        <v>7.0001361511136118E-3</v>
      </c>
      <c r="H7" s="4"/>
      <c r="I7" s="4"/>
      <c r="J7" s="4"/>
      <c r="K7" s="4"/>
      <c r="L7" s="4"/>
      <c r="M7" s="4"/>
      <c r="N7" s="4"/>
      <c r="O7" s="4">
        <f t="shared" si="2"/>
        <v>0</v>
      </c>
    </row>
    <row r="8" spans="1:15" x14ac:dyDescent="0.25">
      <c r="C8" s="1">
        <f>SUM(C3:C7)</f>
        <v>443713</v>
      </c>
      <c r="D8" s="1">
        <f>SUM(D3:D7)</f>
        <v>519877</v>
      </c>
      <c r="E8" s="1">
        <f t="shared" si="0"/>
        <v>76164</v>
      </c>
      <c r="F8" s="3">
        <f t="shared" si="1"/>
        <v>1.7757408398175079E-2</v>
      </c>
      <c r="H8" s="4"/>
      <c r="I8" s="4"/>
      <c r="J8" s="4"/>
      <c r="K8" s="4"/>
      <c r="L8" s="4"/>
      <c r="M8" s="4"/>
      <c r="N8" s="4"/>
      <c r="O8" s="4">
        <f t="shared" si="2"/>
        <v>0</v>
      </c>
    </row>
    <row r="9" spans="1:15" x14ac:dyDescent="0.25">
      <c r="C9" s="1"/>
      <c r="D9" s="1"/>
      <c r="H9" s="4"/>
      <c r="I9" s="4"/>
      <c r="J9" s="4"/>
      <c r="K9" s="4"/>
      <c r="L9" s="4"/>
      <c r="M9" s="4"/>
      <c r="N9" s="4"/>
      <c r="O9" s="4">
        <f t="shared" si="2"/>
        <v>0</v>
      </c>
    </row>
    <row r="10" spans="1:15" x14ac:dyDescent="0.25">
      <c r="A10" t="s">
        <v>12</v>
      </c>
      <c r="B10" t="s">
        <v>7</v>
      </c>
      <c r="C10">
        <v>177</v>
      </c>
      <c r="D10">
        <v>178</v>
      </c>
      <c r="E10" s="1">
        <f>+D10-C10</f>
        <v>1</v>
      </c>
      <c r="F10" s="3">
        <f>+(D10/C10)^(1/9)-1</f>
        <v>6.2617571268264172E-4</v>
      </c>
      <c r="H10" s="4"/>
      <c r="I10" s="4"/>
      <c r="J10" s="4"/>
      <c r="K10" s="4"/>
      <c r="L10" s="4"/>
      <c r="M10" s="4"/>
      <c r="N10" s="4"/>
      <c r="O10" s="4">
        <f t="shared" si="2"/>
        <v>0</v>
      </c>
    </row>
    <row r="11" spans="1:15" x14ac:dyDescent="0.25">
      <c r="A11" t="s">
        <v>12</v>
      </c>
      <c r="B11" t="s">
        <v>8</v>
      </c>
      <c r="C11">
        <v>181</v>
      </c>
      <c r="D11">
        <v>220</v>
      </c>
      <c r="E11" s="1">
        <f t="shared" ref="E11:E15" si="3">+D11-C11</f>
        <v>39</v>
      </c>
      <c r="F11" s="3">
        <f t="shared" ref="F11:F15" si="4">+(D11/C11)^(1/9)-1</f>
        <v>2.1917912742596801E-2</v>
      </c>
      <c r="H11" s="4"/>
      <c r="I11" s="4"/>
      <c r="J11" s="4"/>
      <c r="K11" s="4"/>
      <c r="L11" s="4"/>
      <c r="M11" s="4"/>
      <c r="N11" s="4"/>
      <c r="O11" s="4">
        <f t="shared" si="2"/>
        <v>0</v>
      </c>
    </row>
    <row r="12" spans="1:15" x14ac:dyDescent="0.25">
      <c r="A12" t="s">
        <v>12</v>
      </c>
      <c r="B12" t="s">
        <v>9</v>
      </c>
      <c r="C12">
        <v>173</v>
      </c>
      <c r="D12">
        <v>177</v>
      </c>
      <c r="E12" s="1">
        <f t="shared" si="3"/>
        <v>4</v>
      </c>
      <c r="F12" s="3">
        <f t="shared" si="4"/>
        <v>2.5430211263508529E-3</v>
      </c>
      <c r="H12" s="4"/>
      <c r="I12" s="4"/>
      <c r="J12" s="4"/>
      <c r="K12" s="4"/>
      <c r="L12" s="4"/>
      <c r="M12" s="4"/>
      <c r="N12" s="4"/>
      <c r="O12" s="4">
        <f t="shared" si="2"/>
        <v>0</v>
      </c>
    </row>
    <row r="13" spans="1:15" x14ac:dyDescent="0.25">
      <c r="A13" t="s">
        <v>12</v>
      </c>
      <c r="B13" t="s">
        <v>10</v>
      </c>
      <c r="C13" s="1">
        <v>7124</v>
      </c>
      <c r="D13" s="1">
        <v>8415</v>
      </c>
      <c r="E13" s="1">
        <f t="shared" si="3"/>
        <v>1291</v>
      </c>
      <c r="F13" s="3">
        <f t="shared" si="4"/>
        <v>1.867744404608751E-2</v>
      </c>
      <c r="H13" s="4"/>
      <c r="I13" s="4"/>
      <c r="J13" s="4"/>
      <c r="K13" s="4"/>
      <c r="L13" s="4"/>
      <c r="M13" s="4"/>
      <c r="N13" s="4"/>
      <c r="O13" s="4">
        <f t="shared" si="2"/>
        <v>0</v>
      </c>
    </row>
    <row r="14" spans="1:15" x14ac:dyDescent="0.25">
      <c r="A14" t="s">
        <v>12</v>
      </c>
      <c r="B14" t="s">
        <v>11</v>
      </c>
      <c r="C14" s="1">
        <v>7818</v>
      </c>
      <c r="D14" s="1">
        <v>7345</v>
      </c>
      <c r="E14" s="1">
        <f t="shared" si="3"/>
        <v>-473</v>
      </c>
      <c r="F14" s="3">
        <f t="shared" si="4"/>
        <v>-6.9103416580517107E-3</v>
      </c>
      <c r="H14" s="4"/>
      <c r="I14" s="4"/>
      <c r="J14" s="4"/>
      <c r="K14" s="4"/>
      <c r="L14" s="4">
        <v>1</v>
      </c>
      <c r="M14" s="4"/>
      <c r="N14" s="4"/>
      <c r="O14" s="4">
        <f t="shared" si="2"/>
        <v>1</v>
      </c>
    </row>
    <row r="15" spans="1:15" x14ac:dyDescent="0.25">
      <c r="C15" s="1">
        <f>SUM(C10:C14)</f>
        <v>15473</v>
      </c>
      <c r="D15" s="1">
        <f>SUM(D10:D14)</f>
        <v>16335</v>
      </c>
      <c r="E15" s="1">
        <f t="shared" si="3"/>
        <v>862</v>
      </c>
      <c r="F15" s="3">
        <f t="shared" si="4"/>
        <v>6.041898586959471E-3</v>
      </c>
      <c r="H15" s="4"/>
      <c r="I15" s="4"/>
      <c r="J15" s="4"/>
      <c r="K15" s="4"/>
      <c r="L15" s="4"/>
      <c r="M15" s="4"/>
      <c r="N15" s="4"/>
      <c r="O15" s="4">
        <f t="shared" si="2"/>
        <v>0</v>
      </c>
    </row>
    <row r="16" spans="1:15" x14ac:dyDescent="0.25">
      <c r="C16" s="1"/>
      <c r="D16" s="1"/>
      <c r="H16" s="4"/>
      <c r="I16" s="4"/>
      <c r="J16" s="4"/>
      <c r="K16" s="4"/>
      <c r="L16" s="4"/>
      <c r="M16" s="4"/>
      <c r="N16" s="4"/>
      <c r="O16" s="4">
        <f t="shared" si="2"/>
        <v>0</v>
      </c>
    </row>
    <row r="17" spans="1:15" x14ac:dyDescent="0.25">
      <c r="A17" t="s">
        <v>13</v>
      </c>
      <c r="B17" t="s">
        <v>7</v>
      </c>
      <c r="C17" s="1">
        <v>5110</v>
      </c>
      <c r="D17" s="1">
        <v>5823</v>
      </c>
      <c r="E17" s="1">
        <f>+D17-C17</f>
        <v>713</v>
      </c>
      <c r="F17" s="3">
        <f>+(D17/C17)^(1/9)-1</f>
        <v>1.4618733441306153E-2</v>
      </c>
      <c r="H17" s="4"/>
      <c r="I17" s="4"/>
      <c r="J17" s="4"/>
      <c r="K17" s="4"/>
      <c r="L17" s="4"/>
      <c r="M17" s="4"/>
      <c r="N17" s="4"/>
      <c r="O17" s="4">
        <f t="shared" si="2"/>
        <v>0</v>
      </c>
    </row>
    <row r="18" spans="1:15" x14ac:dyDescent="0.25">
      <c r="A18" t="s">
        <v>13</v>
      </c>
      <c r="B18" t="s">
        <v>8</v>
      </c>
      <c r="C18" s="1">
        <v>32889</v>
      </c>
      <c r="D18" s="1">
        <v>45700</v>
      </c>
      <c r="E18" s="1">
        <f t="shared" ref="E18:E22" si="5">+D18-C18</f>
        <v>12811</v>
      </c>
      <c r="F18" s="3">
        <f t="shared" ref="F18:F22" si="6">+(D18/C18)^(1/9)-1</f>
        <v>3.7227321406182901E-2</v>
      </c>
      <c r="H18" s="4"/>
      <c r="I18" s="4"/>
      <c r="J18" s="4"/>
      <c r="K18" s="4"/>
      <c r="L18" s="4"/>
      <c r="M18" s="4"/>
      <c r="N18" s="4"/>
      <c r="O18" s="4">
        <f t="shared" si="2"/>
        <v>0</v>
      </c>
    </row>
    <row r="19" spans="1:15" x14ac:dyDescent="0.25">
      <c r="A19" t="s">
        <v>13</v>
      </c>
      <c r="B19" t="s">
        <v>9</v>
      </c>
      <c r="C19" s="1">
        <v>58340</v>
      </c>
      <c r="D19" s="1">
        <v>68171</v>
      </c>
      <c r="E19" s="1">
        <f t="shared" si="5"/>
        <v>9831</v>
      </c>
      <c r="F19" s="3">
        <f t="shared" si="6"/>
        <v>1.7454049044649977E-2</v>
      </c>
      <c r="H19" s="4"/>
      <c r="I19" s="4"/>
      <c r="J19" s="4"/>
      <c r="K19" s="4"/>
      <c r="L19" s="4"/>
      <c r="M19" s="4"/>
      <c r="N19" s="4"/>
      <c r="O19" s="4">
        <f t="shared" si="2"/>
        <v>0</v>
      </c>
    </row>
    <row r="20" spans="1:15" x14ac:dyDescent="0.25">
      <c r="A20" t="s">
        <v>13</v>
      </c>
      <c r="B20" t="s">
        <v>10</v>
      </c>
      <c r="C20" s="1">
        <v>105876</v>
      </c>
      <c r="D20" s="1">
        <v>137314</v>
      </c>
      <c r="E20" s="1">
        <f t="shared" si="5"/>
        <v>31438</v>
      </c>
      <c r="F20" s="3">
        <f t="shared" si="6"/>
        <v>2.9310412004409203E-2</v>
      </c>
      <c r="H20" s="4"/>
      <c r="I20" s="4"/>
      <c r="J20" s="4"/>
      <c r="K20" s="4"/>
      <c r="L20" s="4"/>
      <c r="M20" s="4"/>
      <c r="N20" s="4"/>
      <c r="O20" s="4">
        <f t="shared" si="2"/>
        <v>0</v>
      </c>
    </row>
    <row r="21" spans="1:15" x14ac:dyDescent="0.25">
      <c r="A21" t="s">
        <v>13</v>
      </c>
      <c r="B21" t="s">
        <v>11</v>
      </c>
      <c r="C21" s="1">
        <v>372605</v>
      </c>
      <c r="D21" s="1">
        <v>401051</v>
      </c>
      <c r="E21" s="1">
        <f t="shared" si="5"/>
        <v>28446</v>
      </c>
      <c r="F21" s="3">
        <f t="shared" si="6"/>
        <v>8.2079155182923635E-3</v>
      </c>
      <c r="H21" s="4"/>
      <c r="I21" s="4"/>
      <c r="J21" s="4"/>
      <c r="K21" s="4"/>
      <c r="L21" s="4"/>
      <c r="M21" s="4"/>
      <c r="N21" s="4"/>
      <c r="O21" s="4">
        <f t="shared" si="2"/>
        <v>0</v>
      </c>
    </row>
    <row r="22" spans="1:15" x14ac:dyDescent="0.25">
      <c r="C22" s="1">
        <f>SUM(C17:C21)</f>
        <v>574820</v>
      </c>
      <c r="D22" s="1">
        <f>SUM(D17:D21)</f>
        <v>658059</v>
      </c>
      <c r="E22" s="1">
        <f t="shared" si="5"/>
        <v>83239</v>
      </c>
      <c r="F22" s="3">
        <f t="shared" si="6"/>
        <v>1.5139868990408534E-2</v>
      </c>
      <c r="H22" s="4"/>
      <c r="I22" s="4"/>
      <c r="J22" s="4"/>
      <c r="K22" s="4"/>
      <c r="L22" s="4"/>
      <c r="M22" s="4"/>
      <c r="N22" s="4"/>
      <c r="O22" s="4">
        <f t="shared" si="2"/>
        <v>0</v>
      </c>
    </row>
    <row r="23" spans="1:15" x14ac:dyDescent="0.25">
      <c r="C23" s="1"/>
      <c r="D23" s="1"/>
      <c r="H23" s="4"/>
      <c r="I23" s="4"/>
      <c r="J23" s="4"/>
      <c r="K23" s="4"/>
      <c r="L23" s="4"/>
      <c r="M23" s="4"/>
      <c r="N23" s="4"/>
      <c r="O23" s="4">
        <f t="shared" si="2"/>
        <v>0</v>
      </c>
    </row>
    <row r="24" spans="1:15" x14ac:dyDescent="0.25">
      <c r="A24" t="s">
        <v>14</v>
      </c>
      <c r="B24" t="s">
        <v>7</v>
      </c>
      <c r="C24">
        <v>204</v>
      </c>
      <c r="D24">
        <v>231</v>
      </c>
      <c r="E24" s="1">
        <f>+D24-C24</f>
        <v>27</v>
      </c>
      <c r="F24" s="3">
        <f>+(D24/C24)^(1/9)-1</f>
        <v>1.3906667866555811E-2</v>
      </c>
      <c r="H24" s="4"/>
      <c r="I24" s="4"/>
      <c r="J24" s="4"/>
      <c r="K24" s="4"/>
      <c r="L24" s="4"/>
      <c r="M24" s="4"/>
      <c r="N24" s="4"/>
      <c r="O24" s="4">
        <f t="shared" si="2"/>
        <v>0</v>
      </c>
    </row>
    <row r="25" spans="1:15" x14ac:dyDescent="0.25">
      <c r="A25" t="s">
        <v>14</v>
      </c>
      <c r="B25" t="s">
        <v>8</v>
      </c>
      <c r="C25">
        <v>118</v>
      </c>
      <c r="D25">
        <v>162</v>
      </c>
      <c r="E25" s="1">
        <f t="shared" ref="E25:E29" si="7">+D25-C25</f>
        <v>44</v>
      </c>
      <c r="F25" s="3">
        <f t="shared" ref="F25:F29" si="8">+(D25/C25)^(1/9)-1</f>
        <v>3.5839710536283098E-2</v>
      </c>
      <c r="H25" s="4"/>
      <c r="I25" s="4"/>
      <c r="J25" s="4"/>
      <c r="K25" s="4"/>
      <c r="L25" s="4"/>
      <c r="M25" s="4"/>
      <c r="N25" s="4"/>
      <c r="O25" s="4">
        <f t="shared" si="2"/>
        <v>0</v>
      </c>
    </row>
    <row r="26" spans="1:15" x14ac:dyDescent="0.25">
      <c r="A26" t="s">
        <v>14</v>
      </c>
      <c r="B26" t="s">
        <v>9</v>
      </c>
      <c r="C26">
        <v>61</v>
      </c>
      <c r="D26">
        <v>69</v>
      </c>
      <c r="E26" s="1">
        <f t="shared" si="7"/>
        <v>8</v>
      </c>
      <c r="F26" s="3">
        <f t="shared" si="8"/>
        <v>1.3786687419898191E-2</v>
      </c>
      <c r="H26" s="4"/>
      <c r="I26" s="4"/>
      <c r="J26" s="4"/>
      <c r="K26" s="4"/>
      <c r="L26" s="4"/>
      <c r="M26" s="4"/>
      <c r="N26" s="4"/>
      <c r="O26" s="4">
        <f t="shared" si="2"/>
        <v>0</v>
      </c>
    </row>
    <row r="27" spans="1:15" x14ac:dyDescent="0.25">
      <c r="A27" t="s">
        <v>14</v>
      </c>
      <c r="B27" t="s">
        <v>10</v>
      </c>
      <c r="C27" s="1">
        <v>2141</v>
      </c>
      <c r="D27" s="1">
        <v>2829</v>
      </c>
      <c r="E27" s="1">
        <f t="shared" si="7"/>
        <v>688</v>
      </c>
      <c r="F27" s="3">
        <f t="shared" si="8"/>
        <v>3.1445423741551126E-2</v>
      </c>
      <c r="H27" s="4"/>
      <c r="I27" s="4"/>
      <c r="J27" s="4"/>
      <c r="K27" s="4"/>
      <c r="L27" s="4"/>
      <c r="M27" s="4"/>
      <c r="N27" s="4"/>
      <c r="O27" s="4">
        <f t="shared" si="2"/>
        <v>0</v>
      </c>
    </row>
    <row r="28" spans="1:15" x14ac:dyDescent="0.25">
      <c r="A28" t="s">
        <v>14</v>
      </c>
      <c r="B28" t="s">
        <v>11</v>
      </c>
      <c r="C28" s="1">
        <v>9538</v>
      </c>
      <c r="D28" s="1">
        <v>10670</v>
      </c>
      <c r="E28" s="1">
        <f t="shared" si="7"/>
        <v>1132</v>
      </c>
      <c r="F28" s="3">
        <f t="shared" si="8"/>
        <v>1.2539326876929158E-2</v>
      </c>
      <c r="H28" s="4"/>
      <c r="I28" s="4"/>
      <c r="J28" s="4"/>
      <c r="K28" s="4"/>
      <c r="L28" s="4"/>
      <c r="M28" s="4"/>
      <c r="N28" s="4"/>
      <c r="O28" s="4">
        <f t="shared" si="2"/>
        <v>0</v>
      </c>
    </row>
    <row r="29" spans="1:15" x14ac:dyDescent="0.25">
      <c r="C29" s="1">
        <f>SUM(C24:C28)</f>
        <v>12062</v>
      </c>
      <c r="D29" s="1">
        <f>SUM(D24:D28)</f>
        <v>13961</v>
      </c>
      <c r="E29" s="1">
        <f t="shared" si="7"/>
        <v>1899</v>
      </c>
      <c r="F29" s="3">
        <f t="shared" si="8"/>
        <v>1.6377973812003122E-2</v>
      </c>
      <c r="H29" s="4"/>
      <c r="I29" s="4"/>
      <c r="J29" s="4"/>
      <c r="K29" s="4"/>
      <c r="L29" s="4"/>
      <c r="M29" s="4"/>
      <c r="N29" s="4"/>
      <c r="O29" s="4">
        <f t="shared" si="2"/>
        <v>0</v>
      </c>
    </row>
    <row r="30" spans="1:15" x14ac:dyDescent="0.25">
      <c r="C30" s="1"/>
      <c r="D30" s="1"/>
      <c r="H30" s="4"/>
      <c r="I30" s="4"/>
      <c r="J30" s="4"/>
      <c r="K30" s="4"/>
      <c r="L30" s="4"/>
      <c r="M30" s="4"/>
      <c r="N30" s="4"/>
      <c r="O30" s="4">
        <f t="shared" si="2"/>
        <v>0</v>
      </c>
    </row>
    <row r="31" spans="1:15" x14ac:dyDescent="0.25">
      <c r="A31" t="s">
        <v>15</v>
      </c>
      <c r="B31" t="s">
        <v>7</v>
      </c>
      <c r="C31">
        <v>48</v>
      </c>
      <c r="D31">
        <v>49</v>
      </c>
      <c r="E31" s="1">
        <f>+D31-C31</f>
        <v>1</v>
      </c>
      <c r="F31" s="3">
        <f>+(D31/C31)^(1/9)-1</f>
        <v>2.29365833037809E-3</v>
      </c>
      <c r="H31" s="4"/>
      <c r="I31" s="4"/>
      <c r="J31" s="4"/>
      <c r="K31" s="4"/>
      <c r="L31" s="4"/>
      <c r="M31" s="4"/>
      <c r="N31" s="4"/>
      <c r="O31" s="4">
        <f t="shared" si="2"/>
        <v>0</v>
      </c>
    </row>
    <row r="32" spans="1:15" x14ac:dyDescent="0.25">
      <c r="A32" t="s">
        <v>15</v>
      </c>
      <c r="B32" t="s">
        <v>8</v>
      </c>
      <c r="C32">
        <v>16</v>
      </c>
      <c r="D32">
        <v>19</v>
      </c>
      <c r="E32" s="1">
        <f t="shared" ref="E32:E36" si="9">+D32-C32</f>
        <v>3</v>
      </c>
      <c r="F32" s="3">
        <f t="shared" ref="F32:F36" si="10">+(D32/C32)^(1/9)-1</f>
        <v>1.9277938305308329E-2</v>
      </c>
      <c r="H32" s="4"/>
      <c r="I32" s="4"/>
      <c r="J32" s="4"/>
      <c r="K32" s="4"/>
      <c r="L32" s="4"/>
      <c r="M32" s="4"/>
      <c r="N32" s="4"/>
      <c r="O32" s="4">
        <f t="shared" si="2"/>
        <v>0</v>
      </c>
    </row>
    <row r="33" spans="1:15" x14ac:dyDescent="0.25">
      <c r="A33" t="s">
        <v>15</v>
      </c>
      <c r="B33" t="s">
        <v>9</v>
      </c>
      <c r="C33">
        <v>27</v>
      </c>
      <c r="D33">
        <v>27</v>
      </c>
      <c r="E33" s="1">
        <f t="shared" si="9"/>
        <v>0</v>
      </c>
      <c r="F33" s="3">
        <f t="shared" si="10"/>
        <v>0</v>
      </c>
      <c r="H33" s="4"/>
      <c r="I33" s="4"/>
      <c r="J33" s="4"/>
      <c r="K33" s="4"/>
      <c r="L33" s="4"/>
      <c r="M33" s="4"/>
      <c r="N33" s="4"/>
      <c r="O33" s="4">
        <f t="shared" si="2"/>
        <v>0</v>
      </c>
    </row>
    <row r="34" spans="1:15" x14ac:dyDescent="0.25">
      <c r="A34" t="s">
        <v>15</v>
      </c>
      <c r="B34" t="s">
        <v>10</v>
      </c>
      <c r="C34">
        <v>349</v>
      </c>
      <c r="D34">
        <v>395</v>
      </c>
      <c r="E34" s="1">
        <f t="shared" si="9"/>
        <v>46</v>
      </c>
      <c r="F34" s="3">
        <f t="shared" si="10"/>
        <v>1.3852157881500737E-2</v>
      </c>
      <c r="H34" s="4"/>
      <c r="I34" s="4"/>
      <c r="J34" s="4"/>
      <c r="K34" s="4"/>
      <c r="L34" s="4"/>
      <c r="M34" s="4"/>
      <c r="N34" s="4"/>
      <c r="O34" s="4">
        <f t="shared" si="2"/>
        <v>0</v>
      </c>
    </row>
    <row r="35" spans="1:15" x14ac:dyDescent="0.25">
      <c r="A35" t="s">
        <v>15</v>
      </c>
      <c r="B35" t="s">
        <v>11</v>
      </c>
      <c r="C35" s="1">
        <v>3356</v>
      </c>
      <c r="D35" s="1">
        <v>3042</v>
      </c>
      <c r="E35" s="1">
        <f t="shared" si="9"/>
        <v>-314</v>
      </c>
      <c r="F35" s="3">
        <f t="shared" si="10"/>
        <v>-1.0855602990843538E-2</v>
      </c>
      <c r="H35" s="4"/>
      <c r="I35" s="4"/>
      <c r="J35" s="4"/>
      <c r="K35" s="4"/>
      <c r="L35" s="4">
        <v>1</v>
      </c>
      <c r="M35" s="4"/>
      <c r="N35" s="4"/>
      <c r="O35" s="4">
        <f t="shared" si="2"/>
        <v>1</v>
      </c>
    </row>
    <row r="36" spans="1:15" x14ac:dyDescent="0.25">
      <c r="C36" s="1">
        <f>SUM(C31:C35)</f>
        <v>3796</v>
      </c>
      <c r="D36" s="1">
        <f>SUM(D31:D35)</f>
        <v>3532</v>
      </c>
      <c r="E36" s="1">
        <f t="shared" si="9"/>
        <v>-264</v>
      </c>
      <c r="F36" s="3">
        <f t="shared" si="10"/>
        <v>-7.9772997745810592E-3</v>
      </c>
      <c r="H36" s="4"/>
      <c r="I36" s="4"/>
      <c r="J36" s="4"/>
      <c r="K36" s="4"/>
      <c r="L36" s="4"/>
      <c r="M36" s="4">
        <v>1</v>
      </c>
      <c r="N36" s="4"/>
      <c r="O36" s="4">
        <f t="shared" si="2"/>
        <v>1</v>
      </c>
    </row>
    <row r="37" spans="1:15" x14ac:dyDescent="0.25">
      <c r="C37" s="1"/>
      <c r="D37" s="1"/>
      <c r="H37" s="4"/>
      <c r="I37" s="4"/>
      <c r="J37" s="4"/>
      <c r="K37" s="4"/>
      <c r="L37" s="4"/>
      <c r="M37" s="4"/>
      <c r="N37" s="4"/>
      <c r="O37" s="4">
        <f t="shared" si="2"/>
        <v>0</v>
      </c>
    </row>
    <row r="38" spans="1:15" x14ac:dyDescent="0.25">
      <c r="A38" t="s">
        <v>16</v>
      </c>
      <c r="B38" t="s">
        <v>7</v>
      </c>
      <c r="C38">
        <v>99</v>
      </c>
      <c r="D38">
        <v>89</v>
      </c>
      <c r="E38" s="1">
        <f>+D38-C38</f>
        <v>-10</v>
      </c>
      <c r="F38" s="3">
        <f>+(D38/C38)^(1/9)-1</f>
        <v>-1.1761780874980587E-2</v>
      </c>
      <c r="H38" s="4">
        <v>1</v>
      </c>
      <c r="I38" s="4"/>
      <c r="J38" s="4"/>
      <c r="K38" s="4"/>
      <c r="L38" s="4"/>
      <c r="M38" s="4"/>
      <c r="N38" s="4"/>
      <c r="O38" s="4">
        <f t="shared" si="2"/>
        <v>1</v>
      </c>
    </row>
    <row r="39" spans="1:15" x14ac:dyDescent="0.25">
      <c r="A39" t="s">
        <v>16</v>
      </c>
      <c r="B39" t="s">
        <v>8</v>
      </c>
      <c r="C39">
        <v>66</v>
      </c>
      <c r="D39">
        <v>70</v>
      </c>
      <c r="E39" s="1">
        <f t="shared" ref="E39:E43" si="11">+D39-C39</f>
        <v>4</v>
      </c>
      <c r="F39" s="3">
        <f t="shared" ref="F39:F43" si="12">+(D39/C39)^(1/9)-1</f>
        <v>6.5592516191930184E-3</v>
      </c>
      <c r="H39" s="4"/>
      <c r="I39" s="4"/>
      <c r="J39" s="4"/>
      <c r="K39" s="4"/>
      <c r="L39" s="4"/>
      <c r="M39" s="4"/>
      <c r="N39" s="4"/>
      <c r="O39" s="4">
        <f t="shared" si="2"/>
        <v>0</v>
      </c>
    </row>
    <row r="40" spans="1:15" x14ac:dyDescent="0.25">
      <c r="A40" t="s">
        <v>16</v>
      </c>
      <c r="B40" t="s">
        <v>9</v>
      </c>
      <c r="C40">
        <v>494</v>
      </c>
      <c r="D40">
        <v>436</v>
      </c>
      <c r="E40" s="1">
        <f t="shared" si="11"/>
        <v>-58</v>
      </c>
      <c r="F40" s="3">
        <f t="shared" si="12"/>
        <v>-1.3781188286782764E-2</v>
      </c>
      <c r="H40" s="4"/>
      <c r="I40" s="4"/>
      <c r="J40" s="4">
        <v>1</v>
      </c>
      <c r="K40" s="4"/>
      <c r="L40" s="4"/>
      <c r="M40" s="4"/>
      <c r="N40" s="4"/>
      <c r="O40" s="4">
        <f t="shared" si="2"/>
        <v>1</v>
      </c>
    </row>
    <row r="41" spans="1:15" x14ac:dyDescent="0.25">
      <c r="A41" t="s">
        <v>16</v>
      </c>
      <c r="B41" t="s">
        <v>10</v>
      </c>
      <c r="C41" s="1">
        <v>1986</v>
      </c>
      <c r="D41" s="1">
        <v>2027</v>
      </c>
      <c r="E41" s="1">
        <f t="shared" si="11"/>
        <v>41</v>
      </c>
      <c r="F41" s="3">
        <f t="shared" si="12"/>
        <v>2.2730574699758588E-3</v>
      </c>
      <c r="H41" s="4"/>
      <c r="I41" s="4"/>
      <c r="J41" s="4"/>
      <c r="K41" s="4"/>
      <c r="L41" s="4"/>
      <c r="M41" s="4"/>
      <c r="N41" s="4"/>
      <c r="O41" s="4">
        <f t="shared" si="2"/>
        <v>0</v>
      </c>
    </row>
    <row r="42" spans="1:15" x14ac:dyDescent="0.25">
      <c r="A42" t="s">
        <v>16</v>
      </c>
      <c r="B42" t="s">
        <v>11</v>
      </c>
      <c r="C42" s="1">
        <v>3861</v>
      </c>
      <c r="D42" s="1">
        <v>3212</v>
      </c>
      <c r="E42" s="1">
        <f t="shared" si="11"/>
        <v>-649</v>
      </c>
      <c r="F42" s="3">
        <f t="shared" si="12"/>
        <v>-2.0240403201163604E-2</v>
      </c>
      <c r="H42" s="4"/>
      <c r="I42" s="4"/>
      <c r="J42" s="4"/>
      <c r="K42" s="4"/>
      <c r="L42" s="4">
        <v>1</v>
      </c>
      <c r="M42" s="4"/>
      <c r="N42" s="4"/>
      <c r="O42" s="4">
        <f t="shared" si="2"/>
        <v>1</v>
      </c>
    </row>
    <row r="43" spans="1:15" x14ac:dyDescent="0.25">
      <c r="C43" s="1">
        <f>SUM(C38:C42)</f>
        <v>6506</v>
      </c>
      <c r="D43" s="1">
        <f>SUM(D38:D42)</f>
        <v>5834</v>
      </c>
      <c r="E43" s="1">
        <f t="shared" si="11"/>
        <v>-672</v>
      </c>
      <c r="F43" s="3">
        <f t="shared" si="12"/>
        <v>-1.2040477036525776E-2</v>
      </c>
      <c r="H43" s="4"/>
      <c r="I43" s="4"/>
      <c r="J43" s="4"/>
      <c r="K43" s="4"/>
      <c r="L43" s="4"/>
      <c r="M43" s="4">
        <v>1</v>
      </c>
      <c r="N43" s="4"/>
      <c r="O43" s="4">
        <f t="shared" si="2"/>
        <v>1</v>
      </c>
    </row>
    <row r="44" spans="1:15" x14ac:dyDescent="0.25">
      <c r="C44" s="1"/>
      <c r="D44" s="1"/>
      <c r="H44" s="4"/>
      <c r="I44" s="4"/>
      <c r="J44" s="4"/>
      <c r="K44" s="4"/>
      <c r="L44" s="4"/>
      <c r="M44" s="4"/>
      <c r="N44" s="4"/>
      <c r="O44" s="4">
        <f t="shared" si="2"/>
        <v>0</v>
      </c>
    </row>
    <row r="45" spans="1:15" x14ac:dyDescent="0.25">
      <c r="A45" t="s">
        <v>17</v>
      </c>
      <c r="B45" t="s">
        <v>7</v>
      </c>
      <c r="C45" s="1">
        <v>2038</v>
      </c>
      <c r="D45" s="1">
        <v>2321</v>
      </c>
      <c r="E45" s="1">
        <f>+D45-C45</f>
        <v>283</v>
      </c>
      <c r="F45" s="3">
        <f>+(D45/C45)^(1/9)-1</f>
        <v>1.4552560345092003E-2</v>
      </c>
      <c r="H45" s="4"/>
      <c r="I45" s="4"/>
      <c r="J45" s="4"/>
      <c r="K45" s="4"/>
      <c r="L45" s="4"/>
      <c r="M45" s="4"/>
      <c r="N45" s="4"/>
      <c r="O45" s="4">
        <f t="shared" si="2"/>
        <v>0</v>
      </c>
    </row>
    <row r="46" spans="1:15" x14ac:dyDescent="0.25">
      <c r="A46" t="s">
        <v>17</v>
      </c>
      <c r="B46" t="s">
        <v>8</v>
      </c>
      <c r="C46" s="1">
        <v>13285</v>
      </c>
      <c r="D46" s="1">
        <v>18122</v>
      </c>
      <c r="E46" s="1">
        <f t="shared" ref="E46:E50" si="13">+D46-C46</f>
        <v>4837</v>
      </c>
      <c r="F46" s="3">
        <f t="shared" ref="F46:F50" si="14">+(D46/C46)^(1/9)-1</f>
        <v>3.5101003693250643E-2</v>
      </c>
      <c r="H46" s="4"/>
      <c r="I46" s="4"/>
      <c r="J46" s="4"/>
      <c r="K46" s="4"/>
      <c r="L46" s="4"/>
      <c r="M46" s="4"/>
      <c r="N46" s="4"/>
      <c r="O46" s="4">
        <f t="shared" si="2"/>
        <v>0</v>
      </c>
    </row>
    <row r="47" spans="1:15" x14ac:dyDescent="0.25">
      <c r="A47" t="s">
        <v>17</v>
      </c>
      <c r="B47" t="s">
        <v>9</v>
      </c>
      <c r="C47" s="1">
        <v>3145</v>
      </c>
      <c r="D47" s="1">
        <v>3616</v>
      </c>
      <c r="E47" s="1">
        <f t="shared" si="13"/>
        <v>471</v>
      </c>
      <c r="F47" s="3">
        <f t="shared" si="14"/>
        <v>1.5626904135464637E-2</v>
      </c>
      <c r="H47" s="4"/>
      <c r="I47" s="4"/>
      <c r="J47" s="4"/>
      <c r="K47" s="4"/>
      <c r="L47" s="4"/>
      <c r="M47" s="4"/>
      <c r="N47" s="4"/>
      <c r="O47" s="4">
        <f t="shared" si="2"/>
        <v>0</v>
      </c>
    </row>
    <row r="48" spans="1:15" x14ac:dyDescent="0.25">
      <c r="A48" t="s">
        <v>17</v>
      </c>
      <c r="B48" t="s">
        <v>10</v>
      </c>
      <c r="C48" s="1">
        <v>39312</v>
      </c>
      <c r="D48" s="1">
        <v>50551</v>
      </c>
      <c r="E48" s="1">
        <f t="shared" si="13"/>
        <v>11239</v>
      </c>
      <c r="F48" s="3">
        <f t="shared" si="14"/>
        <v>2.8333172648548288E-2</v>
      </c>
      <c r="H48" s="4"/>
      <c r="I48" s="4"/>
      <c r="J48" s="4"/>
      <c r="K48" s="4"/>
      <c r="L48" s="4"/>
      <c r="M48" s="4"/>
      <c r="N48" s="4"/>
      <c r="O48" s="4">
        <f t="shared" si="2"/>
        <v>0</v>
      </c>
    </row>
    <row r="49" spans="1:15" x14ac:dyDescent="0.25">
      <c r="A49" t="s">
        <v>17</v>
      </c>
      <c r="B49" t="s">
        <v>11</v>
      </c>
      <c r="C49" s="1">
        <v>237826</v>
      </c>
      <c r="D49" s="1">
        <v>253897</v>
      </c>
      <c r="E49" s="1">
        <f t="shared" si="13"/>
        <v>16071</v>
      </c>
      <c r="F49" s="3">
        <f t="shared" si="14"/>
        <v>7.2919420139727631E-3</v>
      </c>
      <c r="H49" s="4"/>
      <c r="I49" s="4"/>
      <c r="J49" s="4"/>
      <c r="K49" s="4"/>
      <c r="L49" s="4"/>
      <c r="M49" s="4"/>
      <c r="N49" s="4"/>
      <c r="O49" s="4">
        <f t="shared" si="2"/>
        <v>0</v>
      </c>
    </row>
    <row r="50" spans="1:15" x14ac:dyDescent="0.25">
      <c r="C50" s="1">
        <f>SUM(C45:C49)</f>
        <v>295606</v>
      </c>
      <c r="D50" s="1">
        <f>SUM(D45:D49)</f>
        <v>328507</v>
      </c>
      <c r="E50" s="1">
        <f t="shared" si="13"/>
        <v>32901</v>
      </c>
      <c r="F50" s="3">
        <f t="shared" si="14"/>
        <v>1.1794643570713248E-2</v>
      </c>
      <c r="H50" s="4"/>
      <c r="I50" s="4"/>
      <c r="J50" s="4"/>
      <c r="K50" s="4"/>
      <c r="L50" s="4"/>
      <c r="M50" s="4"/>
      <c r="N50" s="4"/>
      <c r="O50" s="4">
        <f t="shared" si="2"/>
        <v>0</v>
      </c>
    </row>
    <row r="51" spans="1:15" x14ac:dyDescent="0.25">
      <c r="C51" s="1"/>
      <c r="D51" s="1"/>
      <c r="H51" s="4"/>
      <c r="I51" s="4"/>
      <c r="J51" s="4"/>
      <c r="K51" s="4"/>
      <c r="L51" s="4"/>
      <c r="M51" s="4"/>
      <c r="N51" s="4"/>
      <c r="O51" s="4">
        <f t="shared" si="2"/>
        <v>0</v>
      </c>
    </row>
    <row r="52" spans="1:15" x14ac:dyDescent="0.25">
      <c r="A52" t="s">
        <v>18</v>
      </c>
      <c r="B52" t="s">
        <v>7</v>
      </c>
      <c r="C52">
        <v>423</v>
      </c>
      <c r="D52">
        <v>542</v>
      </c>
      <c r="E52" s="1">
        <f>+D52-C52</f>
        <v>119</v>
      </c>
      <c r="F52" s="3">
        <f>+(D52/C52)^(1/9)-1</f>
        <v>2.7926594179983777E-2</v>
      </c>
      <c r="H52" s="4"/>
      <c r="I52" s="4"/>
      <c r="J52" s="4"/>
      <c r="K52" s="4"/>
      <c r="L52" s="4"/>
      <c r="M52" s="4"/>
      <c r="N52" s="4"/>
      <c r="O52" s="4">
        <f t="shared" si="2"/>
        <v>0</v>
      </c>
    </row>
    <row r="53" spans="1:15" x14ac:dyDescent="0.25">
      <c r="A53" t="s">
        <v>18</v>
      </c>
      <c r="B53" t="s">
        <v>8</v>
      </c>
      <c r="C53" s="1">
        <v>3621</v>
      </c>
      <c r="D53" s="1">
        <v>5669</v>
      </c>
      <c r="E53" s="1">
        <f t="shared" ref="E53:E57" si="15">+D53-C53</f>
        <v>2048</v>
      </c>
      <c r="F53" s="3">
        <f t="shared" ref="F53:F57" si="16">+(D53/C53)^(1/9)-1</f>
        <v>5.106816277227022E-2</v>
      </c>
      <c r="H53" s="4"/>
      <c r="I53" s="4"/>
      <c r="J53" s="4"/>
      <c r="K53" s="4"/>
      <c r="L53" s="4"/>
      <c r="M53" s="4"/>
      <c r="N53" s="4"/>
      <c r="O53" s="4">
        <f t="shared" si="2"/>
        <v>0</v>
      </c>
    </row>
    <row r="54" spans="1:15" x14ac:dyDescent="0.25">
      <c r="A54" t="s">
        <v>18</v>
      </c>
      <c r="B54" t="s">
        <v>9</v>
      </c>
      <c r="C54">
        <v>701</v>
      </c>
      <c r="D54">
        <v>917</v>
      </c>
      <c r="E54" s="1">
        <f t="shared" si="15"/>
        <v>216</v>
      </c>
      <c r="F54" s="3">
        <f t="shared" si="16"/>
        <v>3.0294206009982227E-2</v>
      </c>
      <c r="H54" s="4"/>
      <c r="I54" s="4"/>
      <c r="J54" s="4"/>
      <c r="K54" s="4"/>
      <c r="L54" s="4"/>
      <c r="M54" s="4"/>
      <c r="N54" s="4"/>
      <c r="O54" s="4">
        <f t="shared" si="2"/>
        <v>0</v>
      </c>
    </row>
    <row r="55" spans="1:15" x14ac:dyDescent="0.25">
      <c r="A55" t="s">
        <v>18</v>
      </c>
      <c r="B55" t="s">
        <v>10</v>
      </c>
      <c r="C55" s="1">
        <v>6228</v>
      </c>
      <c r="D55" s="1">
        <v>9132</v>
      </c>
      <c r="E55" s="1">
        <f t="shared" si="15"/>
        <v>2904</v>
      </c>
      <c r="F55" s="3">
        <f t="shared" si="16"/>
        <v>4.3442660888638684E-2</v>
      </c>
      <c r="H55" s="4"/>
      <c r="I55" s="4"/>
      <c r="J55" s="4"/>
      <c r="K55" s="4"/>
      <c r="L55" s="4"/>
      <c r="M55" s="4"/>
      <c r="N55" s="4"/>
      <c r="O55" s="4">
        <f t="shared" si="2"/>
        <v>0</v>
      </c>
    </row>
    <row r="56" spans="1:15" x14ac:dyDescent="0.25">
      <c r="A56" t="s">
        <v>18</v>
      </c>
      <c r="B56" t="s">
        <v>11</v>
      </c>
      <c r="C56" s="1">
        <v>45133</v>
      </c>
      <c r="D56" s="1">
        <v>54877</v>
      </c>
      <c r="E56" s="1">
        <f t="shared" si="15"/>
        <v>9744</v>
      </c>
      <c r="F56" s="3">
        <f t="shared" si="16"/>
        <v>2.1957667923003132E-2</v>
      </c>
      <c r="H56" s="4"/>
      <c r="I56" s="4"/>
      <c r="J56" s="4"/>
      <c r="K56" s="4"/>
      <c r="L56" s="4"/>
      <c r="M56" s="4"/>
      <c r="N56" s="4"/>
      <c r="O56" s="4">
        <f t="shared" si="2"/>
        <v>0</v>
      </c>
    </row>
    <row r="57" spans="1:15" x14ac:dyDescent="0.25">
      <c r="C57" s="1">
        <f>SUM(C52:C56)</f>
        <v>56106</v>
      </c>
      <c r="D57" s="1">
        <f>SUM(D52:D56)</f>
        <v>71137</v>
      </c>
      <c r="E57" s="1">
        <f t="shared" si="15"/>
        <v>15031</v>
      </c>
      <c r="F57" s="3">
        <f t="shared" si="16"/>
        <v>2.672473905394579E-2</v>
      </c>
      <c r="H57" s="4"/>
      <c r="I57" s="4"/>
      <c r="J57" s="4"/>
      <c r="K57" s="4"/>
      <c r="L57" s="4"/>
      <c r="M57" s="4"/>
      <c r="N57" s="4"/>
      <c r="O57" s="4">
        <f t="shared" si="2"/>
        <v>0</v>
      </c>
    </row>
    <row r="58" spans="1:15" x14ac:dyDescent="0.25">
      <c r="C58" s="1"/>
      <c r="D58" s="1"/>
      <c r="H58" s="4"/>
      <c r="I58" s="4"/>
      <c r="J58" s="4"/>
      <c r="K58" s="4"/>
      <c r="L58" s="4"/>
      <c r="M58" s="4"/>
      <c r="N58" s="4"/>
      <c r="O58" s="4">
        <f t="shared" si="2"/>
        <v>0</v>
      </c>
    </row>
    <row r="59" spans="1:15" x14ac:dyDescent="0.25">
      <c r="A59" t="s">
        <v>19</v>
      </c>
      <c r="B59" t="s">
        <v>7</v>
      </c>
      <c r="C59">
        <v>179</v>
      </c>
      <c r="D59">
        <v>208</v>
      </c>
      <c r="E59" s="1">
        <f>+D59-C59</f>
        <v>29</v>
      </c>
      <c r="F59" s="3">
        <f>+(D59/C59)^(1/9)-1</f>
        <v>1.6823534201284795E-2</v>
      </c>
      <c r="H59" s="4"/>
      <c r="I59" s="4"/>
      <c r="J59" s="4"/>
      <c r="K59" s="4"/>
      <c r="L59" s="4"/>
      <c r="M59" s="4"/>
      <c r="N59" s="4"/>
      <c r="O59" s="4">
        <f t="shared" si="2"/>
        <v>0</v>
      </c>
    </row>
    <row r="60" spans="1:15" x14ac:dyDescent="0.25">
      <c r="A60" t="s">
        <v>19</v>
      </c>
      <c r="B60" t="s">
        <v>8</v>
      </c>
      <c r="C60">
        <v>145</v>
      </c>
      <c r="D60">
        <v>203</v>
      </c>
      <c r="E60" s="1">
        <f t="shared" ref="E60:E64" si="17">+D60-C60</f>
        <v>58</v>
      </c>
      <c r="F60" s="3">
        <f t="shared" ref="F60:F64" si="18">+(D60/C60)^(1/9)-1</f>
        <v>3.809344426552097E-2</v>
      </c>
      <c r="H60" s="4"/>
      <c r="I60" s="4"/>
      <c r="J60" s="4"/>
      <c r="K60" s="4"/>
      <c r="L60" s="4"/>
      <c r="M60" s="4"/>
      <c r="N60" s="4"/>
      <c r="O60" s="4">
        <f t="shared" si="2"/>
        <v>0</v>
      </c>
    </row>
    <row r="61" spans="1:15" x14ac:dyDescent="0.25">
      <c r="A61" t="s">
        <v>19</v>
      </c>
      <c r="B61" t="s">
        <v>9</v>
      </c>
      <c r="C61">
        <v>290</v>
      </c>
      <c r="D61">
        <v>334</v>
      </c>
      <c r="E61" s="1">
        <f t="shared" si="17"/>
        <v>44</v>
      </c>
      <c r="F61" s="3">
        <f t="shared" si="18"/>
        <v>1.5819385659255003E-2</v>
      </c>
      <c r="H61" s="4"/>
      <c r="I61" s="4"/>
      <c r="J61" s="4"/>
      <c r="K61" s="4"/>
      <c r="L61" s="4"/>
      <c r="M61" s="4"/>
      <c r="N61" s="4"/>
      <c r="O61" s="4">
        <f t="shared" si="2"/>
        <v>0</v>
      </c>
    </row>
    <row r="62" spans="1:15" x14ac:dyDescent="0.25">
      <c r="A62" t="s">
        <v>19</v>
      </c>
      <c r="B62" t="s">
        <v>10</v>
      </c>
      <c r="C62" s="1">
        <v>1675</v>
      </c>
      <c r="D62" s="1">
        <v>2273</v>
      </c>
      <c r="E62" s="1">
        <f t="shared" si="17"/>
        <v>598</v>
      </c>
      <c r="F62" s="3">
        <f t="shared" si="18"/>
        <v>3.450269151528218E-2</v>
      </c>
      <c r="H62" s="4"/>
      <c r="I62" s="4"/>
      <c r="J62" s="4"/>
      <c r="K62" s="4"/>
      <c r="L62" s="4"/>
      <c r="M62" s="4"/>
      <c r="N62" s="4"/>
      <c r="O62" s="4">
        <f t="shared" si="2"/>
        <v>0</v>
      </c>
    </row>
    <row r="63" spans="1:15" x14ac:dyDescent="0.25">
      <c r="A63" t="s">
        <v>19</v>
      </c>
      <c r="B63" t="s">
        <v>11</v>
      </c>
      <c r="C63" s="1">
        <v>15507</v>
      </c>
      <c r="D63" s="1">
        <v>17219</v>
      </c>
      <c r="E63" s="1">
        <f t="shared" si="17"/>
        <v>1712</v>
      </c>
      <c r="F63" s="3">
        <f t="shared" si="18"/>
        <v>1.1703724451657571E-2</v>
      </c>
      <c r="H63" s="4"/>
      <c r="I63" s="4"/>
      <c r="J63" s="4"/>
      <c r="K63" s="4"/>
      <c r="L63" s="4"/>
      <c r="M63" s="4"/>
      <c r="N63" s="4"/>
      <c r="O63" s="4">
        <f t="shared" si="2"/>
        <v>0</v>
      </c>
    </row>
    <row r="64" spans="1:15" x14ac:dyDescent="0.25">
      <c r="C64" s="1">
        <f>SUM(C59:C63)</f>
        <v>17796</v>
      </c>
      <c r="D64" s="1">
        <f>SUM(D59:D63)</f>
        <v>20237</v>
      </c>
      <c r="E64" s="1">
        <f t="shared" si="17"/>
        <v>2441</v>
      </c>
      <c r="F64" s="3">
        <f t="shared" si="18"/>
        <v>1.4384576372454383E-2</v>
      </c>
      <c r="H64" s="4"/>
      <c r="I64" s="4"/>
      <c r="J64" s="4"/>
      <c r="K64" s="4"/>
      <c r="L64" s="4"/>
      <c r="M64" s="4"/>
      <c r="N64" s="4"/>
      <c r="O64" s="4">
        <f t="shared" si="2"/>
        <v>0</v>
      </c>
    </row>
    <row r="65" spans="1:15" x14ac:dyDescent="0.25">
      <c r="C65" s="1"/>
      <c r="D65" s="1"/>
      <c r="H65" s="4"/>
      <c r="I65" s="4"/>
      <c r="J65" s="4"/>
      <c r="K65" s="4"/>
      <c r="L65" s="4"/>
      <c r="M65" s="4"/>
      <c r="N65" s="4"/>
      <c r="O65" s="4">
        <f t="shared" si="2"/>
        <v>0</v>
      </c>
    </row>
    <row r="66" spans="1:15" x14ac:dyDescent="0.25">
      <c r="A66" t="s">
        <v>20</v>
      </c>
      <c r="B66" t="s">
        <v>7</v>
      </c>
      <c r="C66">
        <v>13</v>
      </c>
      <c r="D66">
        <v>15</v>
      </c>
      <c r="E66" s="1">
        <f>+D66-C66</f>
        <v>2</v>
      </c>
      <c r="F66" s="3">
        <f>+(D66/C66)^(1/9)-1</f>
        <v>1.6027172858229077E-2</v>
      </c>
      <c r="H66" s="4"/>
      <c r="I66" s="4"/>
      <c r="J66" s="4"/>
      <c r="K66" s="4"/>
      <c r="L66" s="4"/>
      <c r="M66" s="4"/>
      <c r="N66" s="4"/>
      <c r="O66" s="4">
        <f t="shared" si="2"/>
        <v>0</v>
      </c>
    </row>
    <row r="67" spans="1:15" x14ac:dyDescent="0.25">
      <c r="A67" t="s">
        <v>20</v>
      </c>
      <c r="B67" t="s">
        <v>8</v>
      </c>
      <c r="C67">
        <v>13</v>
      </c>
      <c r="D67">
        <v>16</v>
      </c>
      <c r="E67" s="1">
        <f t="shared" ref="E67:E71" si="19">+D67-C67</f>
        <v>3</v>
      </c>
      <c r="F67" s="3">
        <f t="shared" ref="F67:F71" si="20">+(D67/C67)^(1/9)-1</f>
        <v>2.3339235527605418E-2</v>
      </c>
      <c r="H67" s="4"/>
      <c r="I67" s="4"/>
      <c r="J67" s="4"/>
      <c r="K67" s="4"/>
      <c r="L67" s="4"/>
      <c r="M67" s="4"/>
      <c r="N67" s="4"/>
      <c r="O67" s="4">
        <f t="shared" si="2"/>
        <v>0</v>
      </c>
    </row>
    <row r="68" spans="1:15" x14ac:dyDescent="0.25">
      <c r="A68" t="s">
        <v>20</v>
      </c>
      <c r="B68" t="s">
        <v>9</v>
      </c>
      <c r="C68">
        <v>9</v>
      </c>
      <c r="D68">
        <v>9</v>
      </c>
      <c r="E68" s="1">
        <f t="shared" si="19"/>
        <v>0</v>
      </c>
      <c r="F68" s="3">
        <f t="shared" si="20"/>
        <v>0</v>
      </c>
      <c r="H68" s="4"/>
      <c r="I68" s="4"/>
      <c r="J68" s="4"/>
      <c r="K68" s="4"/>
      <c r="L68" s="4"/>
      <c r="M68" s="4"/>
      <c r="N68" s="4"/>
      <c r="O68" s="4">
        <f t="shared" ref="O68:O131" si="21">IF(F68&lt;0,1,0)</f>
        <v>0</v>
      </c>
    </row>
    <row r="69" spans="1:15" x14ac:dyDescent="0.25">
      <c r="A69" t="s">
        <v>20</v>
      </c>
      <c r="B69" t="s">
        <v>10</v>
      </c>
      <c r="C69">
        <v>180</v>
      </c>
      <c r="D69">
        <v>219</v>
      </c>
      <c r="E69" s="1">
        <f t="shared" si="19"/>
        <v>39</v>
      </c>
      <c r="F69" s="3">
        <f t="shared" si="20"/>
        <v>2.2029689859727419E-2</v>
      </c>
      <c r="H69" s="4"/>
      <c r="I69" s="4"/>
      <c r="J69" s="4"/>
      <c r="K69" s="4"/>
      <c r="L69" s="4"/>
      <c r="M69" s="4"/>
      <c r="N69" s="4"/>
      <c r="O69" s="4">
        <f t="shared" si="21"/>
        <v>0</v>
      </c>
    </row>
    <row r="70" spans="1:15" x14ac:dyDescent="0.25">
      <c r="A70" t="s">
        <v>20</v>
      </c>
      <c r="B70" t="s">
        <v>11</v>
      </c>
      <c r="C70" s="1">
        <v>1619</v>
      </c>
      <c r="D70" s="1">
        <v>1601</v>
      </c>
      <c r="E70" s="1">
        <f t="shared" si="19"/>
        <v>-18</v>
      </c>
      <c r="F70" s="3">
        <f t="shared" si="20"/>
        <v>-1.2414776927053284E-3</v>
      </c>
      <c r="H70" s="4"/>
      <c r="I70" s="4"/>
      <c r="J70" s="4"/>
      <c r="K70" s="4"/>
      <c r="L70" s="4">
        <v>1</v>
      </c>
      <c r="M70" s="4"/>
      <c r="N70" s="4"/>
      <c r="O70" s="4">
        <f t="shared" si="21"/>
        <v>1</v>
      </c>
    </row>
    <row r="71" spans="1:15" x14ac:dyDescent="0.25">
      <c r="C71" s="1">
        <f>SUM(C66:C70)</f>
        <v>1834</v>
      </c>
      <c r="D71" s="1">
        <f>SUM(D66:D70)</f>
        <v>1860</v>
      </c>
      <c r="E71" s="1">
        <f t="shared" si="19"/>
        <v>26</v>
      </c>
      <c r="F71" s="3">
        <f t="shared" si="20"/>
        <v>1.5653476452421877E-3</v>
      </c>
      <c r="H71" s="4"/>
      <c r="I71" s="4"/>
      <c r="J71" s="4"/>
      <c r="K71" s="4"/>
      <c r="L71" s="4"/>
      <c r="M71" s="4"/>
      <c r="N71" s="4"/>
      <c r="O71" s="4">
        <f t="shared" si="21"/>
        <v>0</v>
      </c>
    </row>
    <row r="72" spans="1:15" x14ac:dyDescent="0.25">
      <c r="C72" s="1"/>
      <c r="D72" s="1"/>
      <c r="H72" s="4"/>
      <c r="I72" s="4"/>
      <c r="J72" s="4"/>
      <c r="K72" s="4"/>
      <c r="L72" s="4"/>
      <c r="M72" s="4"/>
      <c r="N72" s="4"/>
      <c r="O72" s="4">
        <f t="shared" si="21"/>
        <v>0</v>
      </c>
    </row>
    <row r="73" spans="1:15" x14ac:dyDescent="0.25">
      <c r="A73" t="s">
        <v>21</v>
      </c>
      <c r="B73" t="s">
        <v>7</v>
      </c>
      <c r="C73">
        <v>81</v>
      </c>
      <c r="D73">
        <v>88</v>
      </c>
      <c r="E73" s="1">
        <f>+D73-C73</f>
        <v>7</v>
      </c>
      <c r="F73" s="3">
        <f>+(D73/C73)^(1/9)-1</f>
        <v>9.2522801279355527E-3</v>
      </c>
      <c r="H73" s="4"/>
      <c r="I73" s="4"/>
      <c r="J73" s="4"/>
      <c r="K73" s="4"/>
      <c r="L73" s="4"/>
      <c r="M73" s="4"/>
      <c r="N73" s="4"/>
      <c r="O73" s="4">
        <f t="shared" si="21"/>
        <v>0</v>
      </c>
    </row>
    <row r="74" spans="1:15" x14ac:dyDescent="0.25">
      <c r="A74" t="s">
        <v>21</v>
      </c>
      <c r="B74" t="s">
        <v>8</v>
      </c>
      <c r="C74">
        <v>74</v>
      </c>
      <c r="D74">
        <v>101</v>
      </c>
      <c r="E74" s="1">
        <f t="shared" ref="E74:E78" si="22">+D74-C74</f>
        <v>27</v>
      </c>
      <c r="F74" s="3">
        <f t="shared" ref="F74:F78" si="23">+(D74/C74)^(1/9)-1</f>
        <v>3.5165910362109809E-2</v>
      </c>
      <c r="H74" s="4"/>
      <c r="I74" s="4"/>
      <c r="J74" s="4"/>
      <c r="K74" s="4"/>
      <c r="L74" s="4"/>
      <c r="M74" s="4"/>
      <c r="N74" s="4"/>
      <c r="O74" s="4">
        <f t="shared" si="21"/>
        <v>0</v>
      </c>
    </row>
    <row r="75" spans="1:15" x14ac:dyDescent="0.25">
      <c r="A75" t="s">
        <v>21</v>
      </c>
      <c r="B75" t="s">
        <v>9</v>
      </c>
      <c r="C75">
        <v>68</v>
      </c>
      <c r="D75">
        <v>78</v>
      </c>
      <c r="E75" s="1">
        <f t="shared" si="22"/>
        <v>10</v>
      </c>
      <c r="F75" s="3">
        <f t="shared" si="23"/>
        <v>1.5361360222208686E-2</v>
      </c>
      <c r="H75" s="4"/>
      <c r="I75" s="4"/>
      <c r="J75" s="4"/>
      <c r="K75" s="4"/>
      <c r="L75" s="4"/>
      <c r="M75" s="4"/>
      <c r="N75" s="4"/>
      <c r="O75" s="4">
        <f t="shared" si="21"/>
        <v>0</v>
      </c>
    </row>
    <row r="76" spans="1:15" x14ac:dyDescent="0.25">
      <c r="A76" t="s">
        <v>21</v>
      </c>
      <c r="B76" t="s">
        <v>10</v>
      </c>
      <c r="C76">
        <v>431</v>
      </c>
      <c r="D76">
        <v>554</v>
      </c>
      <c r="E76" s="1">
        <f t="shared" si="22"/>
        <v>123</v>
      </c>
      <c r="F76" s="3">
        <f t="shared" si="23"/>
        <v>2.8287890966623541E-2</v>
      </c>
      <c r="H76" s="4"/>
      <c r="I76" s="4"/>
      <c r="J76" s="4"/>
      <c r="K76" s="4"/>
      <c r="L76" s="4"/>
      <c r="M76" s="4"/>
      <c r="N76" s="4"/>
      <c r="O76" s="4">
        <f t="shared" si="21"/>
        <v>0</v>
      </c>
    </row>
    <row r="77" spans="1:15" x14ac:dyDescent="0.25">
      <c r="A77" t="s">
        <v>21</v>
      </c>
      <c r="B77" t="s">
        <v>11</v>
      </c>
      <c r="C77" s="1">
        <v>8502</v>
      </c>
      <c r="D77" s="1">
        <v>8903</v>
      </c>
      <c r="E77" s="1">
        <f t="shared" si="22"/>
        <v>401</v>
      </c>
      <c r="F77" s="3">
        <f t="shared" si="23"/>
        <v>5.1338966999801006E-3</v>
      </c>
      <c r="H77" s="4"/>
      <c r="I77" s="4"/>
      <c r="J77" s="4"/>
      <c r="K77" s="4"/>
      <c r="L77" s="4"/>
      <c r="M77" s="4"/>
      <c r="N77" s="4"/>
      <c r="O77" s="4">
        <f t="shared" si="21"/>
        <v>0</v>
      </c>
    </row>
    <row r="78" spans="1:15" x14ac:dyDescent="0.25">
      <c r="C78" s="1">
        <f>SUM(C73:C77)</f>
        <v>9156</v>
      </c>
      <c r="D78" s="1">
        <f>SUM(D73:D77)</f>
        <v>9724</v>
      </c>
      <c r="E78" s="1">
        <f t="shared" si="22"/>
        <v>568</v>
      </c>
      <c r="F78" s="3">
        <f t="shared" si="23"/>
        <v>6.7099285252936181E-3</v>
      </c>
      <c r="H78" s="4"/>
      <c r="I78" s="4"/>
      <c r="J78" s="4"/>
      <c r="K78" s="4"/>
      <c r="L78" s="4"/>
      <c r="M78" s="4"/>
      <c r="N78" s="4"/>
      <c r="O78" s="4">
        <f t="shared" si="21"/>
        <v>0</v>
      </c>
    </row>
    <row r="79" spans="1:15" x14ac:dyDescent="0.25">
      <c r="C79" s="1"/>
      <c r="D79" s="1"/>
      <c r="H79" s="4"/>
      <c r="I79" s="4"/>
      <c r="J79" s="4"/>
      <c r="K79" s="4"/>
      <c r="L79" s="4"/>
      <c r="M79" s="4"/>
      <c r="N79" s="4"/>
      <c r="O79" s="4">
        <f t="shared" si="21"/>
        <v>0</v>
      </c>
    </row>
    <row r="80" spans="1:15" x14ac:dyDescent="0.25">
      <c r="A80" t="s">
        <v>22</v>
      </c>
      <c r="B80" t="s">
        <v>7</v>
      </c>
      <c r="C80">
        <v>65</v>
      </c>
      <c r="D80">
        <v>60</v>
      </c>
      <c r="E80" s="1">
        <f>+D80-C80</f>
        <v>-5</v>
      </c>
      <c r="F80" s="3">
        <f>+(D80/C80)^(1/9)-1</f>
        <v>-8.8542028041114218E-3</v>
      </c>
      <c r="H80" s="4">
        <v>1</v>
      </c>
      <c r="I80" s="4"/>
      <c r="J80" s="4"/>
      <c r="K80" s="4"/>
      <c r="L80" s="4"/>
      <c r="M80" s="4"/>
      <c r="N80" s="4"/>
      <c r="O80" s="4">
        <f t="shared" si="21"/>
        <v>1</v>
      </c>
    </row>
    <row r="81" spans="1:15" x14ac:dyDescent="0.25">
      <c r="A81" t="s">
        <v>22</v>
      </c>
      <c r="B81" t="s">
        <v>8</v>
      </c>
      <c r="C81">
        <v>38</v>
      </c>
      <c r="D81">
        <v>44</v>
      </c>
      <c r="E81" s="1">
        <f t="shared" ref="E81:E85" si="24">+D81-C81</f>
        <v>6</v>
      </c>
      <c r="F81" s="3">
        <f t="shared" ref="F81:F85" si="25">+(D81/C81)^(1/9)-1</f>
        <v>1.6422668459236345E-2</v>
      </c>
      <c r="H81" s="4"/>
      <c r="I81" s="4"/>
      <c r="J81" s="4"/>
      <c r="K81" s="4"/>
      <c r="L81" s="4"/>
      <c r="M81" s="4"/>
      <c r="N81" s="4"/>
      <c r="O81" s="4">
        <f t="shared" si="21"/>
        <v>0</v>
      </c>
    </row>
    <row r="82" spans="1:15" x14ac:dyDescent="0.25">
      <c r="A82" t="s">
        <v>22</v>
      </c>
      <c r="B82" t="s">
        <v>9</v>
      </c>
      <c r="C82">
        <v>25</v>
      </c>
      <c r="D82">
        <v>23</v>
      </c>
      <c r="E82" s="1">
        <f t="shared" si="24"/>
        <v>-2</v>
      </c>
      <c r="F82" s="3">
        <f t="shared" si="25"/>
        <v>-9.2218388228263448E-3</v>
      </c>
      <c r="H82" s="4"/>
      <c r="I82" s="4"/>
      <c r="J82" s="4">
        <v>1</v>
      </c>
      <c r="K82" s="4"/>
      <c r="L82" s="4"/>
      <c r="M82" s="4"/>
      <c r="N82" s="4"/>
      <c r="O82" s="4">
        <f t="shared" si="21"/>
        <v>1</v>
      </c>
    </row>
    <row r="83" spans="1:15" x14ac:dyDescent="0.25">
      <c r="A83" t="s">
        <v>22</v>
      </c>
      <c r="B83" t="s">
        <v>10</v>
      </c>
      <c r="C83" s="1">
        <v>4628</v>
      </c>
      <c r="D83" s="1">
        <v>4995</v>
      </c>
      <c r="E83" s="1">
        <f t="shared" si="24"/>
        <v>367</v>
      </c>
      <c r="F83" s="3">
        <f t="shared" si="25"/>
        <v>8.5152281355176385E-3</v>
      </c>
      <c r="H83" s="4"/>
      <c r="I83" s="4"/>
      <c r="J83" s="4"/>
      <c r="K83" s="4"/>
      <c r="L83" s="4"/>
      <c r="M83" s="4"/>
      <c r="N83" s="4"/>
      <c r="O83" s="4">
        <f t="shared" si="21"/>
        <v>0</v>
      </c>
    </row>
    <row r="84" spans="1:15" x14ac:dyDescent="0.25">
      <c r="A84" t="s">
        <v>22</v>
      </c>
      <c r="B84" t="s">
        <v>11</v>
      </c>
      <c r="C84" s="1">
        <v>3526</v>
      </c>
      <c r="D84" s="1">
        <v>3016</v>
      </c>
      <c r="E84" s="1">
        <f t="shared" si="24"/>
        <v>-510</v>
      </c>
      <c r="F84" s="3">
        <f t="shared" si="25"/>
        <v>-1.7209379013730541E-2</v>
      </c>
      <c r="H84" s="4"/>
      <c r="I84" s="4"/>
      <c r="J84" s="4"/>
      <c r="K84" s="4"/>
      <c r="L84" s="4">
        <v>1</v>
      </c>
      <c r="M84" s="4"/>
      <c r="N84" s="4"/>
      <c r="O84" s="4">
        <f t="shared" si="21"/>
        <v>1</v>
      </c>
    </row>
    <row r="85" spans="1:15" x14ac:dyDescent="0.25">
      <c r="C85" s="1">
        <f>SUM(C80:C84)</f>
        <v>8282</v>
      </c>
      <c r="D85" s="1">
        <f>SUM(D80:D84)</f>
        <v>8138</v>
      </c>
      <c r="E85" s="1">
        <f t="shared" si="24"/>
        <v>-144</v>
      </c>
      <c r="F85" s="3">
        <f t="shared" si="25"/>
        <v>-1.9469949796689923E-3</v>
      </c>
      <c r="H85" s="4"/>
      <c r="I85" s="4"/>
      <c r="J85" s="4"/>
      <c r="K85" s="4"/>
      <c r="L85" s="4"/>
      <c r="M85" s="4">
        <v>1</v>
      </c>
      <c r="N85" s="4"/>
      <c r="O85" s="4">
        <f t="shared" si="21"/>
        <v>1</v>
      </c>
    </row>
    <row r="86" spans="1:15" x14ac:dyDescent="0.25">
      <c r="C86" s="1"/>
      <c r="D86" s="1"/>
      <c r="H86" s="4"/>
      <c r="I86" s="4"/>
      <c r="J86" s="4"/>
      <c r="K86" s="4"/>
      <c r="L86" s="4"/>
      <c r="M86" s="4"/>
      <c r="N86" s="4"/>
      <c r="O86" s="4">
        <f t="shared" si="21"/>
        <v>0</v>
      </c>
    </row>
    <row r="87" spans="1:15" x14ac:dyDescent="0.25">
      <c r="A87" t="s">
        <v>23</v>
      </c>
      <c r="B87" t="s">
        <v>7</v>
      </c>
      <c r="C87">
        <v>35</v>
      </c>
      <c r="D87">
        <v>35</v>
      </c>
      <c r="E87" s="1">
        <f>+D87-C87</f>
        <v>0</v>
      </c>
      <c r="F87" s="3">
        <f>+(D87/C87)^(1/9)-1</f>
        <v>0</v>
      </c>
      <c r="H87" s="4"/>
      <c r="I87" s="4"/>
      <c r="J87" s="4"/>
      <c r="K87" s="4"/>
      <c r="L87" s="4"/>
      <c r="M87" s="4"/>
      <c r="N87" s="4"/>
      <c r="O87" s="4">
        <f t="shared" si="21"/>
        <v>0</v>
      </c>
    </row>
    <row r="88" spans="1:15" x14ac:dyDescent="0.25">
      <c r="A88" t="s">
        <v>23</v>
      </c>
      <c r="B88" t="s">
        <v>8</v>
      </c>
      <c r="C88">
        <v>39</v>
      </c>
      <c r="D88">
        <v>47</v>
      </c>
      <c r="E88" s="1">
        <f t="shared" ref="E88:E92" si="26">+D88-C88</f>
        <v>8</v>
      </c>
      <c r="F88" s="3">
        <f t="shared" ref="F88:F92" si="27">+(D88/C88)^(1/9)-1</f>
        <v>2.0948168882243268E-2</v>
      </c>
      <c r="H88" s="4"/>
      <c r="I88" s="4"/>
      <c r="J88" s="4"/>
      <c r="K88" s="4"/>
      <c r="L88" s="4"/>
      <c r="M88" s="4"/>
      <c r="N88" s="4"/>
      <c r="O88" s="4">
        <f t="shared" si="21"/>
        <v>0</v>
      </c>
    </row>
    <row r="89" spans="1:15" x14ac:dyDescent="0.25">
      <c r="A89" t="s">
        <v>23</v>
      </c>
      <c r="B89" t="s">
        <v>9</v>
      </c>
      <c r="C89">
        <v>12</v>
      </c>
      <c r="D89">
        <v>13</v>
      </c>
      <c r="E89" s="1">
        <f t="shared" si="26"/>
        <v>1</v>
      </c>
      <c r="F89" s="3">
        <f t="shared" si="27"/>
        <v>8.9333000545039898E-3</v>
      </c>
      <c r="H89" s="4"/>
      <c r="I89" s="4"/>
      <c r="J89" s="4"/>
      <c r="K89" s="4"/>
      <c r="L89" s="4"/>
      <c r="M89" s="4"/>
      <c r="N89" s="4"/>
      <c r="O89" s="4">
        <f t="shared" si="21"/>
        <v>0</v>
      </c>
    </row>
    <row r="90" spans="1:15" x14ac:dyDescent="0.25">
      <c r="A90" t="s">
        <v>23</v>
      </c>
      <c r="B90" t="s">
        <v>10</v>
      </c>
      <c r="C90" s="1">
        <v>2336</v>
      </c>
      <c r="D90" s="1">
        <v>2687</v>
      </c>
      <c r="E90" s="1">
        <f t="shared" si="26"/>
        <v>351</v>
      </c>
      <c r="F90" s="3">
        <f t="shared" si="27"/>
        <v>1.5675510075133126E-2</v>
      </c>
      <c r="H90" s="4"/>
      <c r="I90" s="4"/>
      <c r="J90" s="4"/>
      <c r="K90" s="4"/>
      <c r="L90" s="4"/>
      <c r="M90" s="4"/>
      <c r="N90" s="4"/>
      <c r="O90" s="4">
        <f t="shared" si="21"/>
        <v>0</v>
      </c>
    </row>
    <row r="91" spans="1:15" x14ac:dyDescent="0.25">
      <c r="A91" t="s">
        <v>23</v>
      </c>
      <c r="B91" t="s">
        <v>11</v>
      </c>
      <c r="C91" s="1">
        <v>1110</v>
      </c>
      <c r="D91" s="1">
        <v>1038</v>
      </c>
      <c r="E91" s="1">
        <f t="shared" si="26"/>
        <v>-72</v>
      </c>
      <c r="F91" s="3">
        <f t="shared" si="27"/>
        <v>-7.4238869758277426E-3</v>
      </c>
      <c r="H91" s="4"/>
      <c r="I91" s="4"/>
      <c r="J91" s="4"/>
      <c r="K91" s="4"/>
      <c r="L91" s="4">
        <v>1</v>
      </c>
      <c r="M91" s="4"/>
      <c r="N91" s="4"/>
      <c r="O91" s="4">
        <f t="shared" si="21"/>
        <v>1</v>
      </c>
    </row>
    <row r="92" spans="1:15" x14ac:dyDescent="0.25">
      <c r="C92" s="1">
        <f>SUM(C87:C91)</f>
        <v>3532</v>
      </c>
      <c r="D92" s="1">
        <f>SUM(D87:D91)</f>
        <v>3820</v>
      </c>
      <c r="E92" s="1">
        <f t="shared" si="26"/>
        <v>288</v>
      </c>
      <c r="F92" s="3">
        <f t="shared" si="27"/>
        <v>8.7476097650640572E-3</v>
      </c>
      <c r="H92" s="4"/>
      <c r="I92" s="4"/>
      <c r="J92" s="4"/>
      <c r="K92" s="4"/>
      <c r="L92" s="4"/>
      <c r="M92" s="4"/>
      <c r="N92" s="4"/>
      <c r="O92" s="4">
        <f t="shared" si="21"/>
        <v>0</v>
      </c>
    </row>
    <row r="93" spans="1:15" x14ac:dyDescent="0.25">
      <c r="C93" s="1"/>
      <c r="D93" s="1"/>
      <c r="H93" s="4"/>
      <c r="I93" s="4"/>
      <c r="J93" s="4"/>
      <c r="K93" s="4"/>
      <c r="L93" s="4"/>
      <c r="M93" s="4"/>
      <c r="N93" s="4"/>
      <c r="O93" s="4">
        <f t="shared" si="21"/>
        <v>0</v>
      </c>
    </row>
    <row r="94" spans="1:15" x14ac:dyDescent="0.25">
      <c r="A94" t="s">
        <v>24</v>
      </c>
      <c r="B94" t="s">
        <v>7</v>
      </c>
      <c r="C94">
        <v>104</v>
      </c>
      <c r="D94">
        <v>105</v>
      </c>
      <c r="E94" s="1">
        <f>+D94-C94</f>
        <v>1</v>
      </c>
      <c r="F94" s="3">
        <f>+(D94/C94)^(1/9)-1</f>
        <v>1.0638378095570999E-3</v>
      </c>
      <c r="H94" s="4"/>
      <c r="I94" s="4"/>
      <c r="J94" s="4"/>
      <c r="K94" s="4"/>
      <c r="L94" s="4"/>
      <c r="M94" s="4"/>
      <c r="N94" s="4"/>
      <c r="O94" s="4">
        <f t="shared" si="21"/>
        <v>0</v>
      </c>
    </row>
    <row r="95" spans="1:15" x14ac:dyDescent="0.25">
      <c r="A95" t="s">
        <v>24</v>
      </c>
      <c r="B95" t="s">
        <v>8</v>
      </c>
      <c r="C95">
        <v>69</v>
      </c>
      <c r="D95">
        <v>85</v>
      </c>
      <c r="E95" s="1">
        <f t="shared" ref="E95:E99" si="28">+D95-C95</f>
        <v>16</v>
      </c>
      <c r="F95" s="3">
        <f t="shared" ref="F95:F99" si="29">+(D95/C95)^(1/9)-1</f>
        <v>2.3442187167904471E-2</v>
      </c>
      <c r="H95" s="4"/>
      <c r="I95" s="4"/>
      <c r="J95" s="4"/>
      <c r="K95" s="4"/>
      <c r="L95" s="4"/>
      <c r="M95" s="4"/>
      <c r="N95" s="4"/>
      <c r="O95" s="4">
        <f t="shared" si="21"/>
        <v>0</v>
      </c>
    </row>
    <row r="96" spans="1:15" x14ac:dyDescent="0.25">
      <c r="A96" t="s">
        <v>24</v>
      </c>
      <c r="B96" t="s">
        <v>9</v>
      </c>
      <c r="C96">
        <v>556</v>
      </c>
      <c r="D96">
        <v>558</v>
      </c>
      <c r="E96" s="1">
        <f t="shared" si="28"/>
        <v>2</v>
      </c>
      <c r="F96" s="3">
        <f t="shared" si="29"/>
        <v>3.990427220093018E-4</v>
      </c>
      <c r="H96" s="4"/>
      <c r="I96" s="4"/>
      <c r="J96" s="4"/>
      <c r="K96" s="4"/>
      <c r="L96" s="4"/>
      <c r="M96" s="4"/>
      <c r="N96" s="4"/>
      <c r="O96" s="4">
        <f t="shared" si="21"/>
        <v>0</v>
      </c>
    </row>
    <row r="97" spans="1:15" x14ac:dyDescent="0.25">
      <c r="A97" t="s">
        <v>24</v>
      </c>
      <c r="B97" t="s">
        <v>10</v>
      </c>
      <c r="C97" s="1">
        <v>1684</v>
      </c>
      <c r="D97" s="1">
        <v>1959</v>
      </c>
      <c r="E97" s="1">
        <f t="shared" si="28"/>
        <v>275</v>
      </c>
      <c r="F97" s="3">
        <f t="shared" si="29"/>
        <v>1.6948944440115854E-2</v>
      </c>
      <c r="H97" s="4"/>
      <c r="I97" s="4"/>
      <c r="J97" s="4"/>
      <c r="K97" s="4"/>
      <c r="L97" s="4"/>
      <c r="M97" s="4"/>
      <c r="N97" s="4"/>
      <c r="O97" s="4">
        <f t="shared" si="21"/>
        <v>0</v>
      </c>
    </row>
    <row r="98" spans="1:15" x14ac:dyDescent="0.25">
      <c r="A98" t="s">
        <v>24</v>
      </c>
      <c r="B98" t="s">
        <v>11</v>
      </c>
      <c r="C98" s="1">
        <v>3423</v>
      </c>
      <c r="D98" s="1">
        <v>3179</v>
      </c>
      <c r="E98" s="1">
        <f t="shared" si="28"/>
        <v>-244</v>
      </c>
      <c r="F98" s="3">
        <f t="shared" si="29"/>
        <v>-8.1830768025750178E-3</v>
      </c>
      <c r="H98" s="4"/>
      <c r="I98" s="4"/>
      <c r="J98" s="4"/>
      <c r="K98" s="4"/>
      <c r="L98" s="4">
        <v>1</v>
      </c>
      <c r="M98" s="4"/>
      <c r="N98" s="4"/>
      <c r="O98" s="4">
        <f t="shared" si="21"/>
        <v>1</v>
      </c>
    </row>
    <row r="99" spans="1:15" x14ac:dyDescent="0.25">
      <c r="C99" s="1">
        <f>SUM(C94:C98)</f>
        <v>5836</v>
      </c>
      <c r="D99" s="1">
        <f>SUM(D94:D98)</f>
        <v>5886</v>
      </c>
      <c r="E99" s="1">
        <f t="shared" si="28"/>
        <v>50</v>
      </c>
      <c r="F99" s="3">
        <f t="shared" si="29"/>
        <v>9.4834040741886838E-4</v>
      </c>
      <c r="H99" s="4"/>
      <c r="I99" s="4"/>
      <c r="J99" s="4"/>
      <c r="K99" s="4"/>
      <c r="L99" s="4"/>
      <c r="M99" s="4"/>
      <c r="N99" s="4"/>
      <c r="O99" s="4">
        <f t="shared" si="21"/>
        <v>0</v>
      </c>
    </row>
    <row r="100" spans="1:15" x14ac:dyDescent="0.25">
      <c r="C100" s="1"/>
      <c r="D100" s="1"/>
      <c r="H100" s="4"/>
      <c r="I100" s="4"/>
      <c r="J100" s="4"/>
      <c r="K100" s="4"/>
      <c r="L100" s="4"/>
      <c r="M100" s="4"/>
      <c r="N100" s="4"/>
      <c r="O100" s="4">
        <f t="shared" si="21"/>
        <v>0</v>
      </c>
    </row>
    <row r="101" spans="1:15" x14ac:dyDescent="0.25">
      <c r="A101" t="s">
        <v>25</v>
      </c>
      <c r="B101" t="s">
        <v>7</v>
      </c>
      <c r="C101">
        <v>38</v>
      </c>
      <c r="D101">
        <v>44</v>
      </c>
      <c r="E101" s="1">
        <f>+D101-C101</f>
        <v>6</v>
      </c>
      <c r="F101" s="3">
        <f>+(D101/C101)^(1/9)-1</f>
        <v>1.6422668459236345E-2</v>
      </c>
      <c r="H101" s="4"/>
      <c r="I101" s="4"/>
      <c r="J101" s="4"/>
      <c r="K101" s="4"/>
      <c r="L101" s="4"/>
      <c r="M101" s="4"/>
      <c r="N101" s="4"/>
      <c r="O101" s="4">
        <f t="shared" si="21"/>
        <v>0</v>
      </c>
    </row>
    <row r="102" spans="1:15" x14ac:dyDescent="0.25">
      <c r="A102" t="s">
        <v>25</v>
      </c>
      <c r="B102" t="s">
        <v>8</v>
      </c>
      <c r="C102">
        <v>24</v>
      </c>
      <c r="D102">
        <v>34</v>
      </c>
      <c r="E102" s="1">
        <f t="shared" ref="E102:E106" si="30">+D102-C102</f>
        <v>10</v>
      </c>
      <c r="F102" s="3">
        <f t="shared" ref="F102:F106" si="31">+(D102/C102)^(1/9)-1</f>
        <v>3.9459372447528285E-2</v>
      </c>
      <c r="H102" s="4"/>
      <c r="I102" s="4"/>
      <c r="J102" s="4"/>
      <c r="K102" s="4"/>
      <c r="L102" s="4"/>
      <c r="M102" s="4"/>
      <c r="N102" s="4"/>
      <c r="O102" s="4">
        <f t="shared" si="21"/>
        <v>0</v>
      </c>
    </row>
    <row r="103" spans="1:15" x14ac:dyDescent="0.25">
      <c r="A103" t="s">
        <v>25</v>
      </c>
      <c r="B103" t="s">
        <v>9</v>
      </c>
      <c r="C103">
        <v>47</v>
      </c>
      <c r="D103">
        <v>56</v>
      </c>
      <c r="E103" s="1">
        <f t="shared" si="30"/>
        <v>9</v>
      </c>
      <c r="F103" s="3">
        <f t="shared" si="31"/>
        <v>1.9657840982201691E-2</v>
      </c>
      <c r="H103" s="4"/>
      <c r="I103" s="4"/>
      <c r="J103" s="4"/>
      <c r="K103" s="4"/>
      <c r="L103" s="4"/>
      <c r="M103" s="4"/>
      <c r="N103" s="4"/>
      <c r="O103" s="4">
        <f t="shared" si="21"/>
        <v>0</v>
      </c>
    </row>
    <row r="104" spans="1:15" x14ac:dyDescent="0.25">
      <c r="A104" t="s">
        <v>25</v>
      </c>
      <c r="B104" t="s">
        <v>10</v>
      </c>
      <c r="C104">
        <v>200</v>
      </c>
      <c r="D104">
        <v>267</v>
      </c>
      <c r="E104" s="1">
        <f t="shared" si="30"/>
        <v>67</v>
      </c>
      <c r="F104" s="3">
        <f t="shared" si="31"/>
        <v>3.2624352515348232E-2</v>
      </c>
      <c r="H104" s="4"/>
      <c r="I104" s="4"/>
      <c r="J104" s="4"/>
      <c r="K104" s="4"/>
      <c r="L104" s="4"/>
      <c r="M104" s="4"/>
      <c r="N104" s="4"/>
      <c r="O104" s="4">
        <f t="shared" si="21"/>
        <v>0</v>
      </c>
    </row>
    <row r="105" spans="1:15" x14ac:dyDescent="0.25">
      <c r="A105" t="s">
        <v>25</v>
      </c>
      <c r="B105" t="s">
        <v>11</v>
      </c>
      <c r="C105" s="1">
        <v>3962</v>
      </c>
      <c r="D105" s="1">
        <v>4539</v>
      </c>
      <c r="E105" s="1">
        <f t="shared" si="30"/>
        <v>577</v>
      </c>
      <c r="F105" s="3">
        <f t="shared" si="31"/>
        <v>1.5221098154766466E-2</v>
      </c>
      <c r="H105" s="4"/>
      <c r="I105" s="4"/>
      <c r="J105" s="4"/>
      <c r="K105" s="4"/>
      <c r="L105" s="4"/>
      <c r="M105" s="4"/>
      <c r="N105" s="4"/>
      <c r="O105" s="4">
        <f t="shared" si="21"/>
        <v>0</v>
      </c>
    </row>
    <row r="106" spans="1:15" x14ac:dyDescent="0.25">
      <c r="C106" s="1">
        <f>SUM(C101:C105)</f>
        <v>4271</v>
      </c>
      <c r="D106" s="1">
        <f>SUM(D101:D105)</f>
        <v>4940</v>
      </c>
      <c r="E106" s="1">
        <f t="shared" si="30"/>
        <v>669</v>
      </c>
      <c r="F106" s="3">
        <f t="shared" si="31"/>
        <v>1.6300012295677124E-2</v>
      </c>
      <c r="H106" s="4"/>
      <c r="I106" s="4"/>
      <c r="J106" s="4"/>
      <c r="K106" s="4"/>
      <c r="L106" s="4"/>
      <c r="M106" s="4"/>
      <c r="N106" s="4"/>
      <c r="O106" s="4">
        <f t="shared" si="21"/>
        <v>0</v>
      </c>
    </row>
    <row r="107" spans="1:15" x14ac:dyDescent="0.25">
      <c r="C107" s="1"/>
      <c r="D107" s="1"/>
      <c r="H107" s="4"/>
      <c r="I107" s="4"/>
      <c r="J107" s="4"/>
      <c r="K107" s="4"/>
      <c r="L107" s="4"/>
      <c r="M107" s="4"/>
      <c r="N107" s="4"/>
      <c r="O107" s="4">
        <f t="shared" si="21"/>
        <v>0</v>
      </c>
    </row>
    <row r="108" spans="1:15" x14ac:dyDescent="0.25">
      <c r="A108" t="s">
        <v>26</v>
      </c>
      <c r="B108" t="s">
        <v>7</v>
      </c>
      <c r="C108">
        <v>270</v>
      </c>
      <c r="D108">
        <v>283</v>
      </c>
      <c r="E108" s="1">
        <f>+D108-C108</f>
        <v>13</v>
      </c>
      <c r="F108" s="3">
        <f>+(D108/C108)^(1/9)-1</f>
        <v>5.2386672649311627E-3</v>
      </c>
      <c r="H108" s="4"/>
      <c r="I108" s="4"/>
      <c r="J108" s="4"/>
      <c r="K108" s="4"/>
      <c r="L108" s="4"/>
      <c r="M108" s="4"/>
      <c r="N108" s="4"/>
      <c r="O108" s="4">
        <f t="shared" si="21"/>
        <v>0</v>
      </c>
    </row>
    <row r="109" spans="1:15" x14ac:dyDescent="0.25">
      <c r="A109" t="s">
        <v>26</v>
      </c>
      <c r="B109" t="s">
        <v>8</v>
      </c>
      <c r="C109">
        <v>230</v>
      </c>
      <c r="D109">
        <v>280</v>
      </c>
      <c r="E109" s="1">
        <f t="shared" ref="E109:E113" si="32">+D109-C109</f>
        <v>50</v>
      </c>
      <c r="F109" s="3">
        <f t="shared" ref="F109:F113" si="33">+(D109/C109)^(1/9)-1</f>
        <v>2.2097306777999481E-2</v>
      </c>
      <c r="H109" s="4"/>
      <c r="I109" s="4"/>
      <c r="J109" s="4"/>
      <c r="K109" s="4"/>
      <c r="L109" s="4"/>
      <c r="M109" s="4"/>
      <c r="N109" s="4"/>
      <c r="O109" s="4">
        <f t="shared" si="21"/>
        <v>0</v>
      </c>
    </row>
    <row r="110" spans="1:15" x14ac:dyDescent="0.25">
      <c r="A110" t="s">
        <v>26</v>
      </c>
      <c r="B110" t="s">
        <v>9</v>
      </c>
      <c r="C110">
        <v>194</v>
      </c>
      <c r="D110">
        <v>198</v>
      </c>
      <c r="E110" s="1">
        <f t="shared" si="32"/>
        <v>4</v>
      </c>
      <c r="F110" s="3">
        <f t="shared" si="33"/>
        <v>2.2702254717528181E-3</v>
      </c>
      <c r="H110" s="4"/>
      <c r="I110" s="4"/>
      <c r="J110" s="4"/>
      <c r="K110" s="4"/>
      <c r="L110" s="4"/>
      <c r="M110" s="4"/>
      <c r="N110" s="4"/>
      <c r="O110" s="4">
        <f t="shared" si="21"/>
        <v>0</v>
      </c>
    </row>
    <row r="111" spans="1:15" x14ac:dyDescent="0.25">
      <c r="A111" t="s">
        <v>26</v>
      </c>
      <c r="B111" t="s">
        <v>10</v>
      </c>
      <c r="C111" s="1">
        <v>4342</v>
      </c>
      <c r="D111" s="1">
        <v>4981</v>
      </c>
      <c r="E111" s="1">
        <f t="shared" si="32"/>
        <v>639</v>
      </c>
      <c r="F111" s="3">
        <f t="shared" si="33"/>
        <v>1.5372019442614349E-2</v>
      </c>
      <c r="H111" s="4"/>
      <c r="I111" s="4"/>
      <c r="J111" s="4"/>
      <c r="K111" s="4"/>
      <c r="L111" s="4">
        <v>1</v>
      </c>
      <c r="M111" s="4"/>
      <c r="N111" s="4"/>
      <c r="O111" s="4">
        <f t="shared" si="21"/>
        <v>0</v>
      </c>
    </row>
    <row r="112" spans="1:15" x14ac:dyDescent="0.25">
      <c r="A112" t="s">
        <v>26</v>
      </c>
      <c r="B112" t="s">
        <v>11</v>
      </c>
      <c r="C112" s="1">
        <v>25852</v>
      </c>
      <c r="D112" s="1">
        <v>25274</v>
      </c>
      <c r="E112" s="1">
        <f t="shared" si="32"/>
        <v>-578</v>
      </c>
      <c r="F112" s="3">
        <f t="shared" si="33"/>
        <v>-2.5092651915080699E-3</v>
      </c>
      <c r="H112" s="4"/>
      <c r="I112" s="4"/>
      <c r="J112" s="4"/>
      <c r="K112" s="4"/>
      <c r="L112" s="4"/>
      <c r="M112" s="4"/>
      <c r="N112" s="4"/>
      <c r="O112" s="4">
        <f t="shared" si="21"/>
        <v>1</v>
      </c>
    </row>
    <row r="113" spans="1:15" x14ac:dyDescent="0.25">
      <c r="C113" s="1">
        <f>SUM(C108:C112)</f>
        <v>30888</v>
      </c>
      <c r="D113" s="1">
        <f>SUM(D108:D112)</f>
        <v>31016</v>
      </c>
      <c r="E113" s="1">
        <f t="shared" si="32"/>
        <v>128</v>
      </c>
      <c r="F113" s="3">
        <f t="shared" si="33"/>
        <v>4.5959907293702251E-4</v>
      </c>
      <c r="H113" s="4"/>
      <c r="I113" s="4"/>
      <c r="J113" s="4"/>
      <c r="K113" s="4"/>
      <c r="L113" s="4"/>
      <c r="M113" s="4"/>
      <c r="N113" s="4"/>
      <c r="O113" s="4">
        <f t="shared" si="21"/>
        <v>0</v>
      </c>
    </row>
    <row r="114" spans="1:15" x14ac:dyDescent="0.25">
      <c r="C114" s="1"/>
      <c r="D114" s="1"/>
      <c r="H114" s="4"/>
      <c r="I114" s="4"/>
      <c r="J114" s="4"/>
      <c r="K114" s="4"/>
      <c r="L114" s="4"/>
      <c r="M114" s="4"/>
      <c r="N114" s="4"/>
      <c r="O114" s="4">
        <f t="shared" si="21"/>
        <v>0</v>
      </c>
    </row>
    <row r="115" spans="1:15" x14ac:dyDescent="0.25">
      <c r="A115" t="s">
        <v>27</v>
      </c>
      <c r="B115" t="s">
        <v>7</v>
      </c>
      <c r="C115" s="1">
        <v>5856</v>
      </c>
      <c r="D115" s="1">
        <v>6963</v>
      </c>
      <c r="E115" s="1">
        <f>+D115-C115</f>
        <v>1107</v>
      </c>
      <c r="F115" s="3">
        <f>+(D115/C115)^(1/9)-1</f>
        <v>1.9424428399969385E-2</v>
      </c>
      <c r="H115" s="4"/>
      <c r="I115" s="4"/>
      <c r="J115" s="4"/>
      <c r="K115" s="4"/>
      <c r="L115" s="4"/>
      <c r="M115" s="4"/>
      <c r="N115" s="4"/>
      <c r="O115" s="4">
        <f t="shared" si="21"/>
        <v>0</v>
      </c>
    </row>
    <row r="116" spans="1:15" x14ac:dyDescent="0.25">
      <c r="A116" t="s">
        <v>27</v>
      </c>
      <c r="B116" t="s">
        <v>8</v>
      </c>
      <c r="C116" s="1">
        <v>23083</v>
      </c>
      <c r="D116" s="1">
        <v>33043</v>
      </c>
      <c r="E116" s="1">
        <f t="shared" ref="E116:E120" si="34">+D116-C116</f>
        <v>9960</v>
      </c>
      <c r="F116" s="3">
        <f t="shared" ref="F116:F120" si="35">+(D116/C116)^(1/9)-1</f>
        <v>4.0661986784647164E-2</v>
      </c>
      <c r="H116" s="4"/>
      <c r="I116" s="4"/>
      <c r="J116" s="4"/>
      <c r="K116" s="4"/>
      <c r="L116" s="4"/>
      <c r="M116" s="4"/>
      <c r="N116" s="4"/>
      <c r="O116" s="4">
        <f t="shared" si="21"/>
        <v>0</v>
      </c>
    </row>
    <row r="117" spans="1:15" x14ac:dyDescent="0.25">
      <c r="A117" t="s">
        <v>27</v>
      </c>
      <c r="B117" t="s">
        <v>9</v>
      </c>
      <c r="C117" s="1">
        <v>60702</v>
      </c>
      <c r="D117" s="1">
        <v>73916</v>
      </c>
      <c r="E117" s="1">
        <f t="shared" si="34"/>
        <v>13214</v>
      </c>
      <c r="F117" s="3">
        <f t="shared" si="35"/>
        <v>2.2124832526346561E-2</v>
      </c>
      <c r="H117" s="4"/>
      <c r="I117" s="4"/>
      <c r="J117" s="4"/>
      <c r="K117" s="4"/>
      <c r="L117" s="4"/>
      <c r="M117" s="4"/>
      <c r="N117" s="4"/>
      <c r="O117" s="4">
        <f t="shared" si="21"/>
        <v>0</v>
      </c>
    </row>
    <row r="118" spans="1:15" x14ac:dyDescent="0.25">
      <c r="A118" t="s">
        <v>27</v>
      </c>
      <c r="B118" t="s">
        <v>10</v>
      </c>
      <c r="C118" s="1">
        <v>192431</v>
      </c>
      <c r="D118" s="1">
        <v>259185</v>
      </c>
      <c r="E118" s="1">
        <f t="shared" si="34"/>
        <v>66754</v>
      </c>
      <c r="F118" s="3">
        <f t="shared" si="35"/>
        <v>3.364292493305765E-2</v>
      </c>
      <c r="H118" s="4"/>
      <c r="I118" s="4"/>
      <c r="J118" s="4"/>
      <c r="K118" s="4"/>
      <c r="L118" s="4"/>
      <c r="M118" s="4"/>
      <c r="N118" s="4"/>
      <c r="O118" s="4">
        <f t="shared" si="21"/>
        <v>0</v>
      </c>
    </row>
    <row r="119" spans="1:15" x14ac:dyDescent="0.25">
      <c r="A119" t="s">
        <v>27</v>
      </c>
      <c r="B119" t="s">
        <v>11</v>
      </c>
      <c r="C119" s="1">
        <v>322808</v>
      </c>
      <c r="D119" s="1">
        <v>355835</v>
      </c>
      <c r="E119" s="1">
        <f t="shared" si="34"/>
        <v>33027</v>
      </c>
      <c r="F119" s="3">
        <f t="shared" si="35"/>
        <v>1.0882052464086689E-2</v>
      </c>
      <c r="H119" s="4"/>
      <c r="I119" s="4"/>
      <c r="J119" s="4"/>
      <c r="K119" s="4"/>
      <c r="L119" s="4"/>
      <c r="M119" s="4"/>
      <c r="N119" s="4"/>
      <c r="O119" s="4">
        <f t="shared" si="21"/>
        <v>0</v>
      </c>
    </row>
    <row r="120" spans="1:15" x14ac:dyDescent="0.25">
      <c r="C120" s="1">
        <f>SUM(C115:C119)</f>
        <v>604880</v>
      </c>
      <c r="D120" s="1">
        <f>SUM(D115:D119)</f>
        <v>728942</v>
      </c>
      <c r="E120" s="1">
        <f t="shared" si="34"/>
        <v>124062</v>
      </c>
      <c r="F120" s="3">
        <f t="shared" si="35"/>
        <v>2.0945686956921783E-2</v>
      </c>
      <c r="H120" s="4"/>
      <c r="I120" s="4"/>
      <c r="J120" s="4"/>
      <c r="K120" s="4"/>
      <c r="L120" s="4"/>
      <c r="M120" s="4"/>
      <c r="N120" s="4"/>
      <c r="O120" s="4">
        <f t="shared" si="21"/>
        <v>0</v>
      </c>
    </row>
    <row r="121" spans="1:15" x14ac:dyDescent="0.25">
      <c r="C121" s="1"/>
      <c r="D121" s="1"/>
      <c r="H121" s="4"/>
      <c r="I121" s="4"/>
      <c r="J121" s="4"/>
      <c r="K121" s="4"/>
      <c r="L121" s="4"/>
      <c r="M121" s="4"/>
      <c r="N121" s="4"/>
      <c r="O121" s="4">
        <f t="shared" si="21"/>
        <v>0</v>
      </c>
    </row>
    <row r="122" spans="1:15" x14ac:dyDescent="0.25">
      <c r="A122" t="s">
        <v>28</v>
      </c>
      <c r="B122" t="s">
        <v>7</v>
      </c>
      <c r="C122">
        <v>60</v>
      </c>
      <c r="D122">
        <v>63</v>
      </c>
      <c r="E122" s="1">
        <f>+D122-C122</f>
        <v>3</v>
      </c>
      <c r="F122" s="3">
        <f>+(D122/C122)^(1/9)-1</f>
        <v>5.4358502631846051E-3</v>
      </c>
      <c r="H122" s="4"/>
      <c r="I122" s="4"/>
      <c r="J122" s="4"/>
      <c r="K122" s="4"/>
      <c r="L122" s="4"/>
      <c r="M122" s="4"/>
      <c r="N122" s="4"/>
      <c r="O122" s="4">
        <f t="shared" si="21"/>
        <v>0</v>
      </c>
    </row>
    <row r="123" spans="1:15" x14ac:dyDescent="0.25">
      <c r="A123" t="s">
        <v>28</v>
      </c>
      <c r="B123" t="s">
        <v>8</v>
      </c>
      <c r="C123">
        <v>12</v>
      </c>
      <c r="D123">
        <v>15</v>
      </c>
      <c r="E123" s="1">
        <f t="shared" ref="E123:E127" si="36">+D123-C123</f>
        <v>3</v>
      </c>
      <c r="F123" s="3">
        <f t="shared" ref="F123:F127" si="37">+(D123/C123)^(1/9)-1</f>
        <v>2.5103648456901162E-2</v>
      </c>
      <c r="H123" s="4"/>
      <c r="I123" s="4"/>
      <c r="J123" s="4"/>
      <c r="K123" s="4"/>
      <c r="L123" s="4"/>
      <c r="M123" s="4"/>
      <c r="N123" s="4"/>
      <c r="O123" s="4">
        <f t="shared" si="21"/>
        <v>0</v>
      </c>
    </row>
    <row r="124" spans="1:15" x14ac:dyDescent="0.25">
      <c r="A124" t="s">
        <v>28</v>
      </c>
      <c r="B124" t="s">
        <v>9</v>
      </c>
      <c r="C124">
        <v>10</v>
      </c>
      <c r="D124">
        <v>11</v>
      </c>
      <c r="E124" s="1">
        <f t="shared" si="36"/>
        <v>1</v>
      </c>
      <c r="F124" s="3">
        <f t="shared" si="37"/>
        <v>1.0646292707510829E-2</v>
      </c>
      <c r="H124" s="4"/>
      <c r="I124" s="4"/>
      <c r="J124" s="4"/>
      <c r="K124" s="4"/>
      <c r="L124" s="4"/>
      <c r="M124" s="4"/>
      <c r="N124" s="4"/>
      <c r="O124" s="4">
        <f t="shared" si="21"/>
        <v>0</v>
      </c>
    </row>
    <row r="125" spans="1:15" x14ac:dyDescent="0.25">
      <c r="A125" t="s">
        <v>28</v>
      </c>
      <c r="B125" t="s">
        <v>10</v>
      </c>
      <c r="C125">
        <v>82</v>
      </c>
      <c r="D125">
        <v>95</v>
      </c>
      <c r="E125" s="1">
        <f t="shared" si="36"/>
        <v>13</v>
      </c>
      <c r="F125" s="3">
        <f t="shared" si="37"/>
        <v>1.6485256063555997E-2</v>
      </c>
      <c r="H125" s="4"/>
      <c r="I125" s="4"/>
      <c r="J125" s="4"/>
      <c r="K125" s="4"/>
      <c r="L125" s="4"/>
      <c r="M125" s="4"/>
      <c r="N125" s="4"/>
      <c r="O125" s="4">
        <f t="shared" si="21"/>
        <v>0</v>
      </c>
    </row>
    <row r="126" spans="1:15" x14ac:dyDescent="0.25">
      <c r="A126" t="s">
        <v>28</v>
      </c>
      <c r="B126" t="s">
        <v>11</v>
      </c>
      <c r="C126" s="1">
        <v>1895</v>
      </c>
      <c r="D126" s="1">
        <v>1853</v>
      </c>
      <c r="E126" s="1">
        <f t="shared" si="36"/>
        <v>-42</v>
      </c>
      <c r="F126" s="3">
        <f t="shared" si="37"/>
        <v>-2.4872229703842841E-3</v>
      </c>
      <c r="H126" s="4"/>
      <c r="I126" s="4"/>
      <c r="J126" s="4"/>
      <c r="K126" s="4"/>
      <c r="L126" s="4">
        <v>1</v>
      </c>
      <c r="M126" s="4"/>
      <c r="N126" s="4"/>
      <c r="O126" s="4">
        <f t="shared" si="21"/>
        <v>1</v>
      </c>
    </row>
    <row r="127" spans="1:15" x14ac:dyDescent="0.25">
      <c r="C127" s="1">
        <f>SUM(C122:C126)</f>
        <v>2059</v>
      </c>
      <c r="D127" s="1">
        <f>SUM(D122:D126)</f>
        <v>2037</v>
      </c>
      <c r="E127" s="1">
        <f t="shared" si="36"/>
        <v>-22</v>
      </c>
      <c r="F127" s="3">
        <f t="shared" si="37"/>
        <v>-1.1928758241014359E-3</v>
      </c>
      <c r="H127" s="4"/>
      <c r="I127" s="4"/>
      <c r="J127" s="4"/>
      <c r="K127" s="4"/>
      <c r="L127" s="4"/>
      <c r="M127" s="4">
        <v>1</v>
      </c>
      <c r="N127" s="4"/>
      <c r="O127" s="4">
        <f t="shared" si="21"/>
        <v>1</v>
      </c>
    </row>
    <row r="128" spans="1:15" x14ac:dyDescent="0.25">
      <c r="C128" s="1"/>
      <c r="D128" s="1"/>
      <c r="H128" s="4"/>
      <c r="I128" s="4"/>
      <c r="J128" s="4"/>
      <c r="K128" s="4"/>
      <c r="L128" s="4"/>
      <c r="M128" s="4"/>
      <c r="N128" s="4"/>
      <c r="O128" s="4">
        <f t="shared" si="21"/>
        <v>0</v>
      </c>
    </row>
    <row r="129" spans="1:15" x14ac:dyDescent="0.25">
      <c r="A129" t="s">
        <v>29</v>
      </c>
      <c r="B129" t="s">
        <v>7</v>
      </c>
      <c r="C129" s="1">
        <v>1751</v>
      </c>
      <c r="D129" s="1">
        <v>2185</v>
      </c>
      <c r="E129" s="1">
        <f>+D129-C129</f>
        <v>434</v>
      </c>
      <c r="F129" s="3">
        <f>+(D129/C129)^(1/9)-1</f>
        <v>2.4908353372785852E-2</v>
      </c>
      <c r="H129" s="4"/>
      <c r="I129" s="4"/>
      <c r="J129" s="4"/>
      <c r="K129" s="4"/>
      <c r="L129" s="4"/>
      <c r="M129" s="4"/>
      <c r="N129" s="4"/>
      <c r="O129" s="4">
        <f t="shared" si="21"/>
        <v>0</v>
      </c>
    </row>
    <row r="130" spans="1:15" x14ac:dyDescent="0.25">
      <c r="A130" t="s">
        <v>29</v>
      </c>
      <c r="B130" t="s">
        <v>8</v>
      </c>
      <c r="C130" s="1">
        <v>11840</v>
      </c>
      <c r="D130" s="1">
        <v>18078</v>
      </c>
      <c r="E130" s="1">
        <f t="shared" ref="E130:E134" si="38">+D130-C130</f>
        <v>6238</v>
      </c>
      <c r="F130" s="3">
        <f t="shared" ref="F130:F134" si="39">+(D130/C130)^(1/9)-1</f>
        <v>4.814671010345406E-2</v>
      </c>
      <c r="H130" s="4"/>
      <c r="I130" s="4"/>
      <c r="J130" s="4"/>
      <c r="K130" s="4"/>
      <c r="L130" s="4"/>
      <c r="M130" s="4"/>
      <c r="N130" s="4"/>
      <c r="O130" s="4">
        <f t="shared" si="21"/>
        <v>0</v>
      </c>
    </row>
    <row r="131" spans="1:15" x14ac:dyDescent="0.25">
      <c r="A131" t="s">
        <v>29</v>
      </c>
      <c r="B131" t="s">
        <v>9</v>
      </c>
      <c r="C131" s="1">
        <v>4173</v>
      </c>
      <c r="D131" s="1">
        <v>5310</v>
      </c>
      <c r="E131" s="1">
        <f t="shared" si="38"/>
        <v>1137</v>
      </c>
      <c r="F131" s="3">
        <f t="shared" si="39"/>
        <v>2.7134574929157163E-2</v>
      </c>
      <c r="H131" s="4"/>
      <c r="I131" s="4"/>
      <c r="J131" s="4"/>
      <c r="K131" s="4"/>
      <c r="L131" s="4"/>
      <c r="M131" s="4"/>
      <c r="N131" s="4"/>
      <c r="O131" s="4">
        <f t="shared" si="21"/>
        <v>0</v>
      </c>
    </row>
    <row r="132" spans="1:15" x14ac:dyDescent="0.25">
      <c r="A132" t="s">
        <v>29</v>
      </c>
      <c r="B132" t="s">
        <v>10</v>
      </c>
      <c r="C132" s="1">
        <v>21482</v>
      </c>
      <c r="D132" s="1">
        <v>30472</v>
      </c>
      <c r="E132" s="1">
        <f t="shared" si="38"/>
        <v>8990</v>
      </c>
      <c r="F132" s="3">
        <f t="shared" si="39"/>
        <v>3.9607928705238882E-2</v>
      </c>
      <c r="H132" s="4"/>
      <c r="I132" s="4"/>
      <c r="J132" s="4"/>
      <c r="K132" s="4"/>
      <c r="L132" s="4"/>
      <c r="M132" s="4"/>
      <c r="N132" s="4"/>
      <c r="O132" s="4">
        <f t="shared" ref="O132:O195" si="40">IF(F132&lt;0,1,0)</f>
        <v>0</v>
      </c>
    </row>
    <row r="133" spans="1:15" x14ac:dyDescent="0.25">
      <c r="A133" t="s">
        <v>29</v>
      </c>
      <c r="B133" t="s">
        <v>11</v>
      </c>
      <c r="C133" s="1">
        <v>247880</v>
      </c>
      <c r="D133" s="1">
        <v>292573</v>
      </c>
      <c r="E133" s="1">
        <f t="shared" si="38"/>
        <v>44693</v>
      </c>
      <c r="F133" s="3">
        <f t="shared" si="39"/>
        <v>1.8589500650607604E-2</v>
      </c>
      <c r="H133" s="4"/>
      <c r="I133" s="4"/>
      <c r="J133" s="4"/>
      <c r="K133" s="4"/>
      <c r="L133" s="4"/>
      <c r="M133" s="4"/>
      <c r="N133" s="4"/>
      <c r="O133" s="4">
        <f t="shared" si="40"/>
        <v>0</v>
      </c>
    </row>
    <row r="134" spans="1:15" x14ac:dyDescent="0.25">
      <c r="C134" s="1">
        <f>SUM(C129:C133)</f>
        <v>287126</v>
      </c>
      <c r="D134" s="1">
        <f>SUM(D129:D133)</f>
        <v>348618</v>
      </c>
      <c r="E134" s="1">
        <f t="shared" si="38"/>
        <v>61492</v>
      </c>
      <c r="F134" s="3">
        <f t="shared" si="39"/>
        <v>2.1795869873088902E-2</v>
      </c>
      <c r="H134" s="4"/>
      <c r="I134" s="4"/>
      <c r="J134" s="4"/>
      <c r="K134" s="4"/>
      <c r="L134" s="4"/>
      <c r="M134" s="4"/>
      <c r="N134" s="4"/>
      <c r="O134" s="4">
        <f t="shared" si="40"/>
        <v>0</v>
      </c>
    </row>
    <row r="135" spans="1:15" x14ac:dyDescent="0.25">
      <c r="C135" s="1"/>
      <c r="D135" s="1"/>
      <c r="H135" s="4"/>
      <c r="I135" s="4"/>
      <c r="J135" s="4"/>
      <c r="K135" s="4"/>
      <c r="L135" s="4"/>
      <c r="M135" s="4"/>
      <c r="N135" s="4"/>
      <c r="O135" s="4">
        <f t="shared" si="40"/>
        <v>0</v>
      </c>
    </row>
    <row r="136" spans="1:15" x14ac:dyDescent="0.25">
      <c r="A136" t="s">
        <v>30</v>
      </c>
      <c r="B136" t="s">
        <v>7</v>
      </c>
      <c r="C136">
        <v>209</v>
      </c>
      <c r="D136">
        <v>226</v>
      </c>
      <c r="E136" s="1">
        <f>+D136-C136</f>
        <v>17</v>
      </c>
      <c r="F136" s="3">
        <f>+(D136/C136)^(1/9)-1</f>
        <v>8.726830611176517E-3</v>
      </c>
      <c r="H136" s="4"/>
      <c r="I136" s="4"/>
      <c r="J136" s="4"/>
      <c r="K136" s="4"/>
      <c r="L136" s="4"/>
      <c r="M136" s="4"/>
      <c r="N136" s="4"/>
      <c r="O136" s="4">
        <f t="shared" si="40"/>
        <v>0</v>
      </c>
    </row>
    <row r="137" spans="1:15" x14ac:dyDescent="0.25">
      <c r="A137" t="s">
        <v>30</v>
      </c>
      <c r="B137" t="s">
        <v>8</v>
      </c>
      <c r="C137">
        <v>613</v>
      </c>
      <c r="D137">
        <v>782</v>
      </c>
      <c r="E137" s="1">
        <f t="shared" ref="E137:E141" si="41">+D137-C137</f>
        <v>169</v>
      </c>
      <c r="F137" s="3">
        <f t="shared" ref="F137:F141" si="42">+(D137/C137)^(1/9)-1</f>
        <v>2.7423716449967328E-2</v>
      </c>
      <c r="H137" s="4"/>
      <c r="I137" s="4"/>
      <c r="J137" s="4"/>
      <c r="K137" s="4"/>
      <c r="L137" s="4"/>
      <c r="M137" s="4"/>
      <c r="N137" s="4"/>
      <c r="O137" s="4">
        <f t="shared" si="40"/>
        <v>0</v>
      </c>
    </row>
    <row r="138" spans="1:15" x14ac:dyDescent="0.25">
      <c r="A138" t="s">
        <v>30</v>
      </c>
      <c r="B138" t="s">
        <v>9</v>
      </c>
      <c r="C138">
        <v>307</v>
      </c>
      <c r="D138">
        <v>328</v>
      </c>
      <c r="E138" s="1">
        <f t="shared" si="41"/>
        <v>21</v>
      </c>
      <c r="F138" s="3">
        <f t="shared" si="42"/>
        <v>7.378852862382157E-3</v>
      </c>
      <c r="H138" s="4"/>
      <c r="I138" s="4"/>
      <c r="J138" s="4"/>
      <c r="K138" s="4"/>
      <c r="L138" s="4"/>
      <c r="M138" s="4"/>
      <c r="N138" s="4"/>
      <c r="O138" s="4">
        <f t="shared" si="40"/>
        <v>0</v>
      </c>
    </row>
    <row r="139" spans="1:15" x14ac:dyDescent="0.25">
      <c r="A139" t="s">
        <v>30</v>
      </c>
      <c r="B139" t="s">
        <v>10</v>
      </c>
      <c r="C139" s="1">
        <v>15619</v>
      </c>
      <c r="D139" s="1">
        <v>18494</v>
      </c>
      <c r="E139" s="1">
        <f t="shared" si="41"/>
        <v>2875</v>
      </c>
      <c r="F139" s="3">
        <f t="shared" si="42"/>
        <v>1.8950460267779246E-2</v>
      </c>
      <c r="H139" s="4"/>
      <c r="I139" s="4"/>
      <c r="J139" s="4"/>
      <c r="K139" s="4"/>
      <c r="L139" s="4"/>
      <c r="M139" s="4"/>
      <c r="N139" s="4"/>
      <c r="O139" s="4">
        <f t="shared" si="40"/>
        <v>0</v>
      </c>
    </row>
    <row r="140" spans="1:15" x14ac:dyDescent="0.25">
      <c r="A140" t="s">
        <v>30</v>
      </c>
      <c r="B140" t="s">
        <v>11</v>
      </c>
      <c r="C140" s="1">
        <v>35306</v>
      </c>
      <c r="D140" s="1">
        <v>35704</v>
      </c>
      <c r="E140" s="1">
        <f t="shared" si="41"/>
        <v>398</v>
      </c>
      <c r="F140" s="3">
        <f t="shared" si="42"/>
        <v>1.2463100174033848E-3</v>
      </c>
      <c r="H140" s="4"/>
      <c r="I140" s="4"/>
      <c r="J140" s="4"/>
      <c r="K140" s="4"/>
      <c r="L140" s="4"/>
      <c r="M140" s="4"/>
      <c r="N140" s="4"/>
      <c r="O140" s="4">
        <f t="shared" si="40"/>
        <v>0</v>
      </c>
    </row>
    <row r="141" spans="1:15" x14ac:dyDescent="0.25">
      <c r="C141" s="1">
        <f>SUM(C136:C140)</f>
        <v>52054</v>
      </c>
      <c r="D141" s="1">
        <f>SUM(D136:D140)</f>
        <v>55534</v>
      </c>
      <c r="E141" s="1">
        <f t="shared" si="41"/>
        <v>3480</v>
      </c>
      <c r="F141" s="3">
        <f t="shared" si="42"/>
        <v>7.2163358836234703E-3</v>
      </c>
      <c r="H141" s="4"/>
      <c r="I141" s="4"/>
      <c r="J141" s="4"/>
      <c r="K141" s="4"/>
      <c r="L141" s="4"/>
      <c r="M141" s="4"/>
      <c r="N141" s="4"/>
      <c r="O141" s="4">
        <f t="shared" si="40"/>
        <v>0</v>
      </c>
    </row>
    <row r="142" spans="1:15" x14ac:dyDescent="0.25">
      <c r="C142" s="1"/>
      <c r="D142" s="1"/>
      <c r="H142" s="4"/>
      <c r="I142" s="4"/>
      <c r="J142" s="4"/>
      <c r="K142" s="4"/>
      <c r="L142" s="4"/>
      <c r="M142" s="4"/>
      <c r="N142" s="4"/>
      <c r="O142" s="4">
        <f t="shared" si="40"/>
        <v>0</v>
      </c>
    </row>
    <row r="143" spans="1:15" x14ac:dyDescent="0.25">
      <c r="A143" t="s">
        <v>31</v>
      </c>
      <c r="B143" t="s">
        <v>7</v>
      </c>
      <c r="C143">
        <v>193</v>
      </c>
      <c r="D143">
        <v>241</v>
      </c>
      <c r="E143" s="1">
        <f>+D143-C143</f>
        <v>48</v>
      </c>
      <c r="F143" s="3">
        <f>+(D143/C143)^(1/9)-1</f>
        <v>2.4985562552149787E-2</v>
      </c>
      <c r="H143" s="4"/>
      <c r="I143" s="4"/>
      <c r="J143" s="4"/>
      <c r="K143" s="4"/>
      <c r="L143" s="4"/>
      <c r="M143" s="4"/>
      <c r="N143" s="4"/>
      <c r="O143" s="4">
        <f t="shared" si="40"/>
        <v>0</v>
      </c>
    </row>
    <row r="144" spans="1:15" x14ac:dyDescent="0.25">
      <c r="A144" t="s">
        <v>31</v>
      </c>
      <c r="B144" t="s">
        <v>8</v>
      </c>
      <c r="C144">
        <v>252</v>
      </c>
      <c r="D144">
        <v>368</v>
      </c>
      <c r="E144" s="1">
        <f t="shared" ref="E144:E148" si="43">+D144-C144</f>
        <v>116</v>
      </c>
      <c r="F144" s="3">
        <f t="shared" ref="F144:F148" si="44">+(D144/C144)^(1/9)-1</f>
        <v>4.2970247863117095E-2</v>
      </c>
      <c r="H144" s="4"/>
      <c r="I144" s="4"/>
      <c r="J144" s="4"/>
      <c r="K144" s="4"/>
      <c r="L144" s="4"/>
      <c r="M144" s="4"/>
      <c r="N144" s="4"/>
      <c r="O144" s="4">
        <f t="shared" si="40"/>
        <v>0</v>
      </c>
    </row>
    <row r="145" spans="1:15" x14ac:dyDescent="0.25">
      <c r="A145" t="s">
        <v>31</v>
      </c>
      <c r="B145" t="s">
        <v>9</v>
      </c>
      <c r="C145">
        <v>211</v>
      </c>
      <c r="D145">
        <v>268</v>
      </c>
      <c r="E145" s="1">
        <f t="shared" si="43"/>
        <v>57</v>
      </c>
      <c r="F145" s="3">
        <f t="shared" si="44"/>
        <v>2.6925998018172637E-2</v>
      </c>
      <c r="H145" s="4"/>
      <c r="I145" s="4"/>
      <c r="J145" s="4"/>
      <c r="K145" s="4"/>
      <c r="L145" s="4"/>
      <c r="M145" s="4"/>
      <c r="N145" s="4"/>
      <c r="O145" s="4">
        <f t="shared" si="40"/>
        <v>0</v>
      </c>
    </row>
    <row r="146" spans="1:15" x14ac:dyDescent="0.25">
      <c r="A146" t="s">
        <v>31</v>
      </c>
      <c r="B146" t="s">
        <v>10</v>
      </c>
      <c r="C146" s="1">
        <v>1233</v>
      </c>
      <c r="D146" s="1">
        <v>1721</v>
      </c>
      <c r="E146" s="1">
        <f t="shared" si="43"/>
        <v>488</v>
      </c>
      <c r="F146" s="3">
        <f t="shared" si="44"/>
        <v>3.7745517101268389E-2</v>
      </c>
      <c r="H146" s="4"/>
      <c r="I146" s="4"/>
      <c r="J146" s="4"/>
      <c r="K146" s="4"/>
      <c r="L146" s="4"/>
      <c r="M146" s="4"/>
      <c r="N146" s="4"/>
      <c r="O146" s="4">
        <f t="shared" si="40"/>
        <v>0</v>
      </c>
    </row>
    <row r="147" spans="1:15" x14ac:dyDescent="0.25">
      <c r="A147" t="s">
        <v>31</v>
      </c>
      <c r="B147" t="s">
        <v>11</v>
      </c>
      <c r="C147" s="1">
        <v>21218</v>
      </c>
      <c r="D147" s="1">
        <v>24688</v>
      </c>
      <c r="E147" s="1">
        <f t="shared" si="43"/>
        <v>3470</v>
      </c>
      <c r="F147" s="3">
        <f t="shared" si="44"/>
        <v>1.6972130512278305E-2</v>
      </c>
      <c r="H147" s="4"/>
      <c r="I147" s="4"/>
      <c r="J147" s="4"/>
      <c r="K147" s="4"/>
      <c r="L147" s="4"/>
      <c r="M147" s="4"/>
      <c r="N147" s="4"/>
      <c r="O147" s="4">
        <f t="shared" si="40"/>
        <v>0</v>
      </c>
    </row>
    <row r="148" spans="1:15" x14ac:dyDescent="0.25">
      <c r="C148" s="1">
        <f>SUM(C143:C147)</f>
        <v>23107</v>
      </c>
      <c r="D148" s="1">
        <f>SUM(D143:D147)</f>
        <v>27286</v>
      </c>
      <c r="E148" s="1">
        <f t="shared" si="43"/>
        <v>4179</v>
      </c>
      <c r="F148" s="3">
        <f t="shared" si="44"/>
        <v>1.8642547697310219E-2</v>
      </c>
      <c r="H148" s="4"/>
      <c r="I148" s="4"/>
      <c r="J148" s="4"/>
      <c r="K148" s="4"/>
      <c r="L148" s="4"/>
      <c r="M148" s="4"/>
      <c r="N148" s="4"/>
      <c r="O148" s="4">
        <f t="shared" si="40"/>
        <v>0</v>
      </c>
    </row>
    <row r="149" spans="1:15" x14ac:dyDescent="0.25">
      <c r="C149" s="1"/>
      <c r="D149" s="1"/>
      <c r="H149" s="4"/>
      <c r="I149" s="4"/>
      <c r="J149" s="4"/>
      <c r="K149" s="4"/>
      <c r="L149" s="4"/>
      <c r="M149" s="4"/>
      <c r="N149" s="4"/>
      <c r="O149" s="4">
        <f t="shared" si="40"/>
        <v>0</v>
      </c>
    </row>
    <row r="150" spans="1:15" x14ac:dyDescent="0.25">
      <c r="A150" t="s">
        <v>32</v>
      </c>
      <c r="B150" t="s">
        <v>7</v>
      </c>
      <c r="C150" s="1">
        <v>7360</v>
      </c>
      <c r="D150" s="1">
        <v>8661</v>
      </c>
      <c r="E150" s="1">
        <f>+D150-C150</f>
        <v>1301</v>
      </c>
      <c r="F150" s="3">
        <f>+(D150/C150)^(1/9)-1</f>
        <v>1.8250118647702873E-2</v>
      </c>
      <c r="H150" s="4"/>
      <c r="I150" s="4"/>
      <c r="J150" s="4"/>
      <c r="K150" s="4"/>
      <c r="L150" s="4"/>
      <c r="M150" s="4"/>
      <c r="N150" s="4"/>
      <c r="O150" s="4">
        <f t="shared" si="40"/>
        <v>0</v>
      </c>
    </row>
    <row r="151" spans="1:15" x14ac:dyDescent="0.25">
      <c r="A151" t="s">
        <v>32</v>
      </c>
      <c r="B151" t="s">
        <v>8</v>
      </c>
      <c r="C151" s="1">
        <v>22764</v>
      </c>
      <c r="D151" s="1">
        <v>32722</v>
      </c>
      <c r="E151" s="1">
        <f t="shared" ref="E151:E155" si="45">+D151-C151</f>
        <v>9958</v>
      </c>
      <c r="F151" s="3">
        <f t="shared" ref="F151:F155" si="46">+(D151/C151)^(1/9)-1</f>
        <v>4.1142417051738711E-2</v>
      </c>
      <c r="H151" s="4"/>
      <c r="I151" s="4"/>
      <c r="J151" s="4"/>
      <c r="K151" s="4"/>
      <c r="L151" s="4"/>
      <c r="M151" s="4"/>
      <c r="N151" s="4"/>
      <c r="O151" s="4">
        <f t="shared" si="40"/>
        <v>0</v>
      </c>
    </row>
    <row r="152" spans="1:15" x14ac:dyDescent="0.25">
      <c r="A152" t="s">
        <v>32</v>
      </c>
      <c r="B152" t="s">
        <v>9</v>
      </c>
      <c r="C152" s="1">
        <v>39416</v>
      </c>
      <c r="D152" s="1">
        <v>47810</v>
      </c>
      <c r="E152" s="1">
        <f t="shared" si="45"/>
        <v>8394</v>
      </c>
      <c r="F152" s="3">
        <f t="shared" si="46"/>
        <v>2.1683180442971128E-2</v>
      </c>
      <c r="H152" s="4"/>
      <c r="I152" s="4"/>
      <c r="J152" s="4"/>
      <c r="K152" s="4"/>
      <c r="L152" s="4"/>
      <c r="M152" s="4"/>
      <c r="N152" s="4"/>
      <c r="O152" s="4">
        <f t="shared" si="40"/>
        <v>0</v>
      </c>
    </row>
    <row r="153" spans="1:15" x14ac:dyDescent="0.25">
      <c r="A153" t="s">
        <v>32</v>
      </c>
      <c r="B153" t="s">
        <v>10</v>
      </c>
      <c r="C153" s="1">
        <v>94285</v>
      </c>
      <c r="D153" s="1">
        <v>127326</v>
      </c>
      <c r="E153" s="1">
        <f t="shared" si="45"/>
        <v>33041</v>
      </c>
      <c r="F153" s="3">
        <f t="shared" si="46"/>
        <v>3.3944352961862601E-2</v>
      </c>
      <c r="H153" s="4"/>
      <c r="I153" s="4"/>
      <c r="J153" s="4"/>
      <c r="K153" s="4"/>
      <c r="L153" s="4"/>
      <c r="M153" s="4"/>
      <c r="N153" s="4"/>
      <c r="O153" s="4">
        <f t="shared" si="40"/>
        <v>0</v>
      </c>
    </row>
    <row r="154" spans="1:15" x14ac:dyDescent="0.25">
      <c r="A154" t="s">
        <v>32</v>
      </c>
      <c r="B154" t="s">
        <v>11</v>
      </c>
      <c r="C154" s="1">
        <v>463406</v>
      </c>
      <c r="D154" s="1">
        <v>509585</v>
      </c>
      <c r="E154" s="1">
        <f t="shared" si="45"/>
        <v>46179</v>
      </c>
      <c r="F154" s="3">
        <f t="shared" si="46"/>
        <v>1.0610688207156604E-2</v>
      </c>
      <c r="H154" s="4"/>
      <c r="I154" s="4"/>
      <c r="J154" s="4"/>
      <c r="K154" s="4"/>
      <c r="L154" s="4"/>
      <c r="M154" s="4"/>
      <c r="N154" s="4"/>
      <c r="O154" s="4">
        <f t="shared" si="40"/>
        <v>0</v>
      </c>
    </row>
    <row r="155" spans="1:15" x14ac:dyDescent="0.25">
      <c r="C155" s="1">
        <f>SUM(C150:C154)</f>
        <v>627231</v>
      </c>
      <c r="D155" s="1">
        <f>SUM(D150:D154)</f>
        <v>726104</v>
      </c>
      <c r="E155" s="1">
        <f t="shared" si="45"/>
        <v>98873</v>
      </c>
      <c r="F155" s="3">
        <f t="shared" si="46"/>
        <v>1.6397245474363054E-2</v>
      </c>
      <c r="H155" s="4"/>
      <c r="I155" s="4"/>
      <c r="J155" s="4"/>
      <c r="K155" s="4"/>
      <c r="L155" s="4"/>
      <c r="M155" s="4"/>
      <c r="N155" s="4"/>
      <c r="O155" s="4">
        <f t="shared" si="40"/>
        <v>0</v>
      </c>
    </row>
    <row r="156" spans="1:15" x14ac:dyDescent="0.25">
      <c r="C156" s="1"/>
      <c r="D156" s="1"/>
      <c r="H156" s="4"/>
      <c r="I156" s="4"/>
      <c r="J156" s="4"/>
      <c r="K156" s="4"/>
      <c r="L156" s="4"/>
      <c r="M156" s="4"/>
      <c r="N156" s="4"/>
      <c r="O156" s="4">
        <f t="shared" si="40"/>
        <v>0</v>
      </c>
    </row>
    <row r="157" spans="1:15" x14ac:dyDescent="0.25">
      <c r="A157" t="s">
        <v>33</v>
      </c>
      <c r="B157" t="s">
        <v>7</v>
      </c>
      <c r="C157">
        <v>811</v>
      </c>
      <c r="D157">
        <v>855</v>
      </c>
      <c r="E157" s="1">
        <f>+D157-C157</f>
        <v>44</v>
      </c>
      <c r="F157" s="3">
        <f>+(D157/C157)^(1/9)-1</f>
        <v>5.8876438683004295E-3</v>
      </c>
      <c r="H157" s="4"/>
      <c r="I157" s="4"/>
      <c r="J157" s="4"/>
      <c r="K157" s="4"/>
      <c r="L157" s="4"/>
      <c r="M157" s="4"/>
      <c r="N157" s="4"/>
      <c r="O157" s="4">
        <f t="shared" si="40"/>
        <v>0</v>
      </c>
    </row>
    <row r="158" spans="1:15" x14ac:dyDescent="0.25">
      <c r="A158" t="s">
        <v>33</v>
      </c>
      <c r="B158" t="s">
        <v>8</v>
      </c>
      <c r="C158">
        <v>397</v>
      </c>
      <c r="D158">
        <v>498</v>
      </c>
      <c r="E158" s="1">
        <f t="shared" ref="E158:E162" si="47">+D158-C158</f>
        <v>101</v>
      </c>
      <c r="F158" s="3">
        <f t="shared" ref="F158:F162" si="48">+(D158/C158)^(1/9)-1</f>
        <v>2.5504684217218188E-2</v>
      </c>
      <c r="H158" s="4"/>
      <c r="I158" s="4"/>
      <c r="J158" s="4"/>
      <c r="K158" s="4"/>
      <c r="L158" s="4"/>
      <c r="M158" s="4"/>
      <c r="N158" s="4"/>
      <c r="O158" s="4">
        <f t="shared" si="40"/>
        <v>0</v>
      </c>
    </row>
    <row r="159" spans="1:15" x14ac:dyDescent="0.25">
      <c r="A159" t="s">
        <v>33</v>
      </c>
      <c r="B159" t="s">
        <v>9</v>
      </c>
      <c r="C159" s="1">
        <v>1878</v>
      </c>
      <c r="D159" s="1">
        <v>1981</v>
      </c>
      <c r="E159" s="1">
        <f t="shared" si="47"/>
        <v>103</v>
      </c>
      <c r="F159" s="3">
        <f t="shared" si="48"/>
        <v>5.9503430348619712E-3</v>
      </c>
      <c r="H159" s="4"/>
      <c r="I159" s="4"/>
      <c r="J159" s="4"/>
      <c r="K159" s="4"/>
      <c r="L159" s="4"/>
      <c r="M159" s="4"/>
      <c r="N159" s="4"/>
      <c r="O159" s="4">
        <f t="shared" si="40"/>
        <v>0</v>
      </c>
    </row>
    <row r="160" spans="1:15" x14ac:dyDescent="0.25">
      <c r="A160" t="s">
        <v>33</v>
      </c>
      <c r="B160" t="s">
        <v>10</v>
      </c>
      <c r="C160" s="1">
        <v>5764</v>
      </c>
      <c r="D160" s="1">
        <v>7008</v>
      </c>
      <c r="E160" s="1">
        <f t="shared" si="47"/>
        <v>1244</v>
      </c>
      <c r="F160" s="3">
        <f t="shared" si="48"/>
        <v>2.1950859953796309E-2</v>
      </c>
      <c r="H160" s="4"/>
      <c r="I160" s="4"/>
      <c r="J160" s="4"/>
      <c r="K160" s="4"/>
      <c r="L160" s="4"/>
      <c r="M160" s="4"/>
      <c r="N160" s="4"/>
      <c r="O160" s="4">
        <f t="shared" si="40"/>
        <v>0</v>
      </c>
    </row>
    <row r="161" spans="1:15" x14ac:dyDescent="0.25">
      <c r="A161" t="s">
        <v>33</v>
      </c>
      <c r="B161" t="s">
        <v>11</v>
      </c>
      <c r="C161" s="1">
        <v>38006</v>
      </c>
      <c r="D161" s="1">
        <v>37519</v>
      </c>
      <c r="E161" s="1">
        <f t="shared" si="47"/>
        <v>-487</v>
      </c>
      <c r="F161" s="3">
        <f t="shared" si="48"/>
        <v>-1.4319261105584236E-3</v>
      </c>
      <c r="H161" s="4"/>
      <c r="I161" s="4"/>
      <c r="J161" s="4"/>
      <c r="K161" s="4"/>
      <c r="L161" s="4">
        <v>1</v>
      </c>
      <c r="M161" s="4"/>
      <c r="N161" s="4"/>
      <c r="O161" s="4">
        <f t="shared" si="40"/>
        <v>1</v>
      </c>
    </row>
    <row r="162" spans="1:15" x14ac:dyDescent="0.25">
      <c r="C162" s="1">
        <f>SUM(C157:C161)</f>
        <v>46856</v>
      </c>
      <c r="D162" s="1">
        <f>SUM(D157:D161)</f>
        <v>47861</v>
      </c>
      <c r="E162" s="1">
        <f t="shared" si="47"/>
        <v>1005</v>
      </c>
      <c r="F162" s="3">
        <f t="shared" si="48"/>
        <v>2.3607719941720617E-3</v>
      </c>
      <c r="H162" s="4"/>
      <c r="I162" s="4"/>
      <c r="J162" s="4"/>
      <c r="K162" s="4"/>
      <c r="L162" s="4"/>
      <c r="M162" s="4"/>
      <c r="N162" s="4"/>
      <c r="O162" s="4">
        <f t="shared" si="40"/>
        <v>0</v>
      </c>
    </row>
    <row r="163" spans="1:15" x14ac:dyDescent="0.25">
      <c r="C163" s="1"/>
      <c r="D163" s="1"/>
      <c r="H163" s="4"/>
      <c r="I163" s="4"/>
      <c r="J163" s="4"/>
      <c r="K163" s="4"/>
      <c r="L163" s="4"/>
      <c r="M163" s="4"/>
      <c r="N163" s="4"/>
      <c r="O163" s="4">
        <f t="shared" si="40"/>
        <v>0</v>
      </c>
    </row>
    <row r="164" spans="1:15" x14ac:dyDescent="0.25">
      <c r="A164" t="s">
        <v>34</v>
      </c>
      <c r="B164" t="s">
        <v>7</v>
      </c>
      <c r="C164">
        <v>419</v>
      </c>
      <c r="D164">
        <v>462</v>
      </c>
      <c r="E164" s="1">
        <f>+D164-C164</f>
        <v>43</v>
      </c>
      <c r="F164" s="3">
        <f>+(D164/C164)^(1/9)-1</f>
        <v>1.0914013704978798E-2</v>
      </c>
      <c r="H164" s="4"/>
      <c r="I164" s="4"/>
      <c r="J164" s="4"/>
      <c r="K164" s="4"/>
      <c r="L164" s="4"/>
      <c r="M164" s="4"/>
      <c r="N164" s="4"/>
      <c r="O164" s="4">
        <f t="shared" si="40"/>
        <v>0</v>
      </c>
    </row>
    <row r="165" spans="1:15" x14ac:dyDescent="0.25">
      <c r="A165" t="s">
        <v>34</v>
      </c>
      <c r="B165" t="s">
        <v>8</v>
      </c>
      <c r="C165">
        <v>493</v>
      </c>
      <c r="D165">
        <v>641</v>
      </c>
      <c r="E165" s="1">
        <f t="shared" ref="E165:E169" si="49">+D165-C165</f>
        <v>148</v>
      </c>
      <c r="F165" s="3">
        <f t="shared" ref="F165:F169" si="50">+(D165/C165)^(1/9)-1</f>
        <v>2.959849989448049E-2</v>
      </c>
      <c r="H165" s="4"/>
      <c r="I165" s="4"/>
      <c r="J165" s="4"/>
      <c r="K165" s="4"/>
      <c r="L165" s="4"/>
      <c r="M165" s="4"/>
      <c r="N165" s="4"/>
      <c r="O165" s="4">
        <f t="shared" si="40"/>
        <v>0</v>
      </c>
    </row>
    <row r="166" spans="1:15" x14ac:dyDescent="0.25">
      <c r="A166" t="s">
        <v>34</v>
      </c>
      <c r="B166" t="s">
        <v>9</v>
      </c>
      <c r="C166">
        <v>331</v>
      </c>
      <c r="D166">
        <v>360</v>
      </c>
      <c r="E166" s="1">
        <f t="shared" si="49"/>
        <v>29</v>
      </c>
      <c r="F166" s="3">
        <f t="shared" si="50"/>
        <v>9.3754159986421115E-3</v>
      </c>
      <c r="H166" s="4"/>
      <c r="I166" s="4"/>
      <c r="J166" s="4"/>
      <c r="K166" s="4"/>
      <c r="L166" s="4"/>
      <c r="M166" s="4"/>
      <c r="N166" s="4"/>
      <c r="O166" s="4">
        <f t="shared" si="40"/>
        <v>0</v>
      </c>
    </row>
    <row r="167" spans="1:15" x14ac:dyDescent="0.25">
      <c r="A167" t="s">
        <v>34</v>
      </c>
      <c r="B167" t="s">
        <v>10</v>
      </c>
      <c r="C167" s="1">
        <v>15884</v>
      </c>
      <c r="D167" s="1">
        <v>19106</v>
      </c>
      <c r="E167" s="1">
        <f t="shared" si="49"/>
        <v>3222</v>
      </c>
      <c r="F167" s="3">
        <f t="shared" si="50"/>
        <v>2.0733129140422912E-2</v>
      </c>
      <c r="H167" s="4"/>
      <c r="I167" s="4"/>
      <c r="J167" s="4"/>
      <c r="K167" s="4"/>
      <c r="L167" s="4"/>
      <c r="M167" s="4"/>
      <c r="N167" s="4"/>
      <c r="O167" s="4">
        <f t="shared" si="40"/>
        <v>0</v>
      </c>
    </row>
    <row r="168" spans="1:15" x14ac:dyDescent="0.25">
      <c r="A168" t="s">
        <v>34</v>
      </c>
      <c r="B168" t="s">
        <v>11</v>
      </c>
      <c r="C168" s="1">
        <v>39024</v>
      </c>
      <c r="D168" s="1">
        <v>40148</v>
      </c>
      <c r="E168" s="1">
        <f t="shared" si="49"/>
        <v>1124</v>
      </c>
      <c r="F168" s="3">
        <f t="shared" si="50"/>
        <v>3.1600696904514614E-3</v>
      </c>
      <c r="H168" s="4"/>
      <c r="I168" s="4"/>
      <c r="J168" s="4"/>
      <c r="K168" s="4"/>
      <c r="L168" s="4"/>
      <c r="M168" s="4"/>
      <c r="N168" s="4"/>
      <c r="O168" s="4">
        <f t="shared" si="40"/>
        <v>0</v>
      </c>
    </row>
    <row r="169" spans="1:15" x14ac:dyDescent="0.25">
      <c r="C169" s="1">
        <f>SUM(C164:C168)</f>
        <v>56151</v>
      </c>
      <c r="D169" s="1">
        <f>SUM(D164:D168)</f>
        <v>60717</v>
      </c>
      <c r="E169" s="1">
        <f t="shared" si="49"/>
        <v>4566</v>
      </c>
      <c r="F169" s="3">
        <f t="shared" si="50"/>
        <v>8.7244194184306068E-3</v>
      </c>
      <c r="H169" s="4"/>
      <c r="I169" s="4"/>
      <c r="J169" s="4"/>
      <c r="K169" s="4"/>
      <c r="L169" s="4"/>
      <c r="M169" s="4"/>
      <c r="N169" s="4"/>
      <c r="O169" s="4">
        <f t="shared" si="40"/>
        <v>0</v>
      </c>
    </row>
    <row r="170" spans="1:15" x14ac:dyDescent="0.25">
      <c r="C170" s="1"/>
      <c r="D170" s="1"/>
      <c r="H170" s="4"/>
      <c r="I170" s="4"/>
      <c r="J170" s="4"/>
      <c r="K170" s="4"/>
      <c r="L170" s="4"/>
      <c r="M170" s="4"/>
      <c r="N170" s="4"/>
      <c r="O170" s="4">
        <f t="shared" si="40"/>
        <v>0</v>
      </c>
    </row>
    <row r="171" spans="1:15" x14ac:dyDescent="0.25">
      <c r="A171" t="s">
        <v>35</v>
      </c>
      <c r="B171" t="s">
        <v>7</v>
      </c>
      <c r="C171">
        <v>50</v>
      </c>
      <c r="D171">
        <v>61</v>
      </c>
      <c r="E171" s="1">
        <f>+D171-C171</f>
        <v>11</v>
      </c>
      <c r="F171" s="3">
        <f>+(D171/C171)^(1/9)-1</f>
        <v>2.2340431823736351E-2</v>
      </c>
      <c r="H171" s="4"/>
      <c r="I171" s="4"/>
      <c r="J171" s="4"/>
      <c r="K171" s="4"/>
      <c r="L171" s="4"/>
      <c r="M171" s="4"/>
      <c r="N171" s="4"/>
      <c r="O171" s="4">
        <f t="shared" si="40"/>
        <v>0</v>
      </c>
    </row>
    <row r="172" spans="1:15" x14ac:dyDescent="0.25">
      <c r="A172" t="s">
        <v>35</v>
      </c>
      <c r="B172" t="s">
        <v>8</v>
      </c>
      <c r="C172">
        <v>98</v>
      </c>
      <c r="D172">
        <v>135</v>
      </c>
      <c r="E172" s="1">
        <f t="shared" ref="E172:E176" si="51">+D172-C172</f>
        <v>37</v>
      </c>
      <c r="F172" s="3">
        <f t="shared" ref="F172:F176" si="52">+(D172/C172)^(1/9)-1</f>
        <v>3.6230593816926726E-2</v>
      </c>
      <c r="H172" s="4"/>
      <c r="I172" s="4"/>
      <c r="J172" s="4"/>
      <c r="K172" s="4"/>
      <c r="L172" s="4"/>
      <c r="M172" s="4"/>
      <c r="N172" s="4"/>
      <c r="O172" s="4">
        <f t="shared" si="40"/>
        <v>0</v>
      </c>
    </row>
    <row r="173" spans="1:15" x14ac:dyDescent="0.25">
      <c r="A173" t="s">
        <v>35</v>
      </c>
      <c r="B173" t="s">
        <v>9</v>
      </c>
      <c r="C173">
        <v>40</v>
      </c>
      <c r="D173">
        <v>48</v>
      </c>
      <c r="E173" s="1">
        <f t="shared" si="51"/>
        <v>8</v>
      </c>
      <c r="F173" s="3">
        <f t="shared" si="52"/>
        <v>2.046453567684825E-2</v>
      </c>
      <c r="H173" s="4"/>
      <c r="I173" s="4"/>
      <c r="J173" s="4"/>
      <c r="K173" s="4"/>
      <c r="L173" s="4"/>
      <c r="M173" s="4"/>
      <c r="N173" s="4"/>
      <c r="O173" s="4">
        <f t="shared" si="40"/>
        <v>0</v>
      </c>
    </row>
    <row r="174" spans="1:15" x14ac:dyDescent="0.25">
      <c r="A174" t="s">
        <v>35</v>
      </c>
      <c r="B174" t="s">
        <v>10</v>
      </c>
      <c r="C174">
        <v>267</v>
      </c>
      <c r="D174">
        <v>360</v>
      </c>
      <c r="E174" s="1">
        <f t="shared" si="51"/>
        <v>93</v>
      </c>
      <c r="F174" s="3">
        <f t="shared" si="52"/>
        <v>3.3763630295875702E-2</v>
      </c>
      <c r="H174" s="4"/>
      <c r="I174" s="4"/>
      <c r="J174" s="4"/>
      <c r="K174" s="4"/>
      <c r="L174" s="4"/>
      <c r="M174" s="4"/>
      <c r="N174" s="4"/>
      <c r="O174" s="4">
        <f t="shared" si="40"/>
        <v>0</v>
      </c>
    </row>
    <row r="175" spans="1:15" x14ac:dyDescent="0.25">
      <c r="A175" t="s">
        <v>35</v>
      </c>
      <c r="B175" t="s">
        <v>11</v>
      </c>
      <c r="C175" s="1">
        <v>5009</v>
      </c>
      <c r="D175" s="1">
        <v>5504</v>
      </c>
      <c r="E175" s="1">
        <f t="shared" si="51"/>
        <v>495</v>
      </c>
      <c r="F175" s="3">
        <f t="shared" si="52"/>
        <v>1.052599101197127E-2</v>
      </c>
      <c r="H175" s="4"/>
      <c r="I175" s="4"/>
      <c r="J175" s="4"/>
      <c r="K175" s="4"/>
      <c r="L175" s="4"/>
      <c r="M175" s="4"/>
      <c r="N175" s="4"/>
      <c r="O175" s="4">
        <f t="shared" si="40"/>
        <v>0</v>
      </c>
    </row>
    <row r="176" spans="1:15" x14ac:dyDescent="0.25">
      <c r="C176" s="1">
        <f>SUM(C171:C175)</f>
        <v>5464</v>
      </c>
      <c r="D176" s="1">
        <f>SUM(D171:D175)</f>
        <v>6108</v>
      </c>
      <c r="E176" s="1">
        <f t="shared" si="51"/>
        <v>644</v>
      </c>
      <c r="F176" s="3">
        <f t="shared" si="52"/>
        <v>1.2456754247428758E-2</v>
      </c>
      <c r="H176" s="4"/>
      <c r="I176" s="4"/>
      <c r="J176" s="4"/>
      <c r="K176" s="4"/>
      <c r="L176" s="4"/>
      <c r="M176" s="4"/>
      <c r="N176" s="4"/>
      <c r="O176" s="4">
        <f t="shared" si="40"/>
        <v>0</v>
      </c>
    </row>
    <row r="177" spans="1:15" x14ac:dyDescent="0.25">
      <c r="C177" s="1"/>
      <c r="D177" s="1"/>
      <c r="H177" s="4"/>
      <c r="I177" s="4"/>
      <c r="J177" s="4"/>
      <c r="K177" s="4"/>
      <c r="L177" s="4"/>
      <c r="M177" s="4"/>
      <c r="N177" s="4"/>
      <c r="O177" s="4">
        <f t="shared" si="40"/>
        <v>0</v>
      </c>
    </row>
    <row r="178" spans="1:15" x14ac:dyDescent="0.25">
      <c r="A178" t="s">
        <v>36</v>
      </c>
      <c r="B178" t="s">
        <v>7</v>
      </c>
      <c r="C178">
        <v>84</v>
      </c>
      <c r="D178">
        <v>93</v>
      </c>
      <c r="E178" s="1">
        <f>+D178-C178</f>
        <v>9</v>
      </c>
      <c r="F178" s="3">
        <f>+(D178/C178)^(1/9)-1</f>
        <v>1.1373378879228069E-2</v>
      </c>
      <c r="H178" s="4"/>
      <c r="I178" s="4"/>
      <c r="J178" s="4"/>
      <c r="K178" s="4"/>
      <c r="L178" s="4"/>
      <c r="M178" s="4"/>
      <c r="N178" s="4"/>
      <c r="O178" s="4">
        <f t="shared" si="40"/>
        <v>0</v>
      </c>
    </row>
    <row r="179" spans="1:15" x14ac:dyDescent="0.25">
      <c r="A179" t="s">
        <v>36</v>
      </c>
      <c r="B179" t="s">
        <v>8</v>
      </c>
      <c r="C179">
        <v>161</v>
      </c>
      <c r="D179">
        <v>212</v>
      </c>
      <c r="E179" s="1">
        <f t="shared" ref="E179:E183" si="53">+D179-C179</f>
        <v>51</v>
      </c>
      <c r="F179" s="3">
        <f t="shared" ref="F179:F183" si="54">+(D179/C179)^(1/9)-1</f>
        <v>3.1048007269859124E-2</v>
      </c>
      <c r="H179" s="4"/>
      <c r="I179" s="4"/>
      <c r="J179" s="4"/>
      <c r="K179" s="4"/>
      <c r="L179" s="4"/>
      <c r="M179" s="4"/>
      <c r="N179" s="4"/>
      <c r="O179" s="4">
        <f t="shared" si="40"/>
        <v>0</v>
      </c>
    </row>
    <row r="180" spans="1:15" x14ac:dyDescent="0.25">
      <c r="A180" t="s">
        <v>36</v>
      </c>
      <c r="B180" t="s">
        <v>9</v>
      </c>
      <c r="C180">
        <v>76</v>
      </c>
      <c r="D180">
        <v>87</v>
      </c>
      <c r="E180" s="1">
        <f t="shared" si="53"/>
        <v>11</v>
      </c>
      <c r="F180" s="3">
        <f t="shared" si="54"/>
        <v>1.5132778118804202E-2</v>
      </c>
      <c r="H180" s="4"/>
      <c r="I180" s="4"/>
      <c r="J180" s="4"/>
      <c r="K180" s="4"/>
      <c r="L180" s="4"/>
      <c r="M180" s="4"/>
      <c r="N180" s="4"/>
      <c r="O180" s="4">
        <f t="shared" si="40"/>
        <v>0</v>
      </c>
    </row>
    <row r="181" spans="1:15" x14ac:dyDescent="0.25">
      <c r="A181" t="s">
        <v>36</v>
      </c>
      <c r="B181" t="s">
        <v>10</v>
      </c>
      <c r="C181" s="1">
        <v>1111</v>
      </c>
      <c r="D181" s="1">
        <v>1361</v>
      </c>
      <c r="E181" s="1">
        <f t="shared" si="53"/>
        <v>250</v>
      </c>
      <c r="F181" s="3">
        <f t="shared" si="54"/>
        <v>2.2807220209086321E-2</v>
      </c>
      <c r="H181" s="4"/>
      <c r="I181" s="4"/>
      <c r="J181" s="4"/>
      <c r="K181" s="4"/>
      <c r="L181" s="4"/>
      <c r="M181" s="4"/>
      <c r="N181" s="4"/>
      <c r="O181" s="4">
        <f t="shared" si="40"/>
        <v>0</v>
      </c>
    </row>
    <row r="182" spans="1:15" x14ac:dyDescent="0.25">
      <c r="A182" t="s">
        <v>36</v>
      </c>
      <c r="B182" t="s">
        <v>11</v>
      </c>
      <c r="C182" s="1">
        <v>13358</v>
      </c>
      <c r="D182" s="1">
        <v>13855</v>
      </c>
      <c r="E182" s="1">
        <f t="shared" si="53"/>
        <v>497</v>
      </c>
      <c r="F182" s="3">
        <f t="shared" si="54"/>
        <v>4.0672178842435791E-3</v>
      </c>
      <c r="H182" s="4"/>
      <c r="I182" s="4"/>
      <c r="J182" s="4"/>
      <c r="K182" s="4"/>
      <c r="L182" s="4"/>
      <c r="M182" s="4"/>
      <c r="N182" s="4"/>
      <c r="O182" s="4">
        <f t="shared" si="40"/>
        <v>0</v>
      </c>
    </row>
    <row r="183" spans="1:15" x14ac:dyDescent="0.25">
      <c r="C183" s="1">
        <f>SUM(C178:C182)</f>
        <v>14790</v>
      </c>
      <c r="D183" s="1">
        <f>SUM(D178:D182)</f>
        <v>15608</v>
      </c>
      <c r="E183" s="1">
        <f t="shared" si="53"/>
        <v>818</v>
      </c>
      <c r="F183" s="3">
        <f t="shared" si="54"/>
        <v>5.9992937323785078E-3</v>
      </c>
      <c r="H183" s="4"/>
      <c r="I183" s="4"/>
      <c r="J183" s="4"/>
      <c r="K183" s="4"/>
      <c r="L183" s="4"/>
      <c r="M183" s="4"/>
      <c r="N183" s="4"/>
      <c r="O183" s="4">
        <f t="shared" si="40"/>
        <v>0</v>
      </c>
    </row>
    <row r="184" spans="1:15" x14ac:dyDescent="0.25">
      <c r="C184" s="1"/>
      <c r="D184" s="1"/>
      <c r="H184" s="4"/>
      <c r="I184" s="4"/>
      <c r="J184" s="4"/>
      <c r="K184" s="4"/>
      <c r="L184" s="4"/>
      <c r="M184" s="4"/>
      <c r="N184" s="4"/>
      <c r="O184" s="4">
        <f t="shared" si="40"/>
        <v>0</v>
      </c>
    </row>
    <row r="185" spans="1:15" x14ac:dyDescent="0.25">
      <c r="A185" t="s">
        <v>37</v>
      </c>
      <c r="B185" t="s">
        <v>7</v>
      </c>
      <c r="C185">
        <v>96</v>
      </c>
      <c r="D185">
        <v>117</v>
      </c>
      <c r="E185" s="1">
        <f>+D185-C185</f>
        <v>21</v>
      </c>
      <c r="F185" s="3">
        <f>+(D185/C185)^(1/9)-1</f>
        <v>2.2223992128947989E-2</v>
      </c>
      <c r="H185" s="4"/>
      <c r="I185" s="4"/>
      <c r="J185" s="4"/>
      <c r="K185" s="4"/>
      <c r="L185" s="4"/>
      <c r="M185" s="4"/>
      <c r="N185" s="4"/>
      <c r="O185" s="4">
        <f t="shared" si="40"/>
        <v>0</v>
      </c>
    </row>
    <row r="186" spans="1:15" x14ac:dyDescent="0.25">
      <c r="A186" t="s">
        <v>37</v>
      </c>
      <c r="B186" t="s">
        <v>8</v>
      </c>
      <c r="C186">
        <v>134</v>
      </c>
      <c r="D186">
        <v>189</v>
      </c>
      <c r="E186" s="1">
        <f t="shared" ref="E186:E190" si="55">+D186-C186</f>
        <v>55</v>
      </c>
      <c r="F186" s="3">
        <f t="shared" ref="F186:F190" si="56">+(D186/C186)^(1/9)-1</f>
        <v>3.8951376636785939E-2</v>
      </c>
      <c r="H186" s="4"/>
      <c r="I186" s="4"/>
      <c r="J186" s="4"/>
      <c r="K186" s="4"/>
      <c r="L186" s="4"/>
      <c r="M186" s="4"/>
      <c r="N186" s="4"/>
      <c r="O186" s="4">
        <f t="shared" si="40"/>
        <v>0</v>
      </c>
    </row>
    <row r="187" spans="1:15" x14ac:dyDescent="0.25">
      <c r="A187" t="s">
        <v>37</v>
      </c>
      <c r="B187" t="s">
        <v>9</v>
      </c>
      <c r="C187">
        <v>72</v>
      </c>
      <c r="D187">
        <v>87</v>
      </c>
      <c r="E187" s="1">
        <f t="shared" si="55"/>
        <v>15</v>
      </c>
      <c r="F187" s="3">
        <f t="shared" si="56"/>
        <v>2.1249511491970408E-2</v>
      </c>
      <c r="H187" s="4"/>
      <c r="I187" s="4"/>
      <c r="J187" s="4"/>
      <c r="K187" s="4"/>
      <c r="L187" s="4"/>
      <c r="M187" s="4"/>
      <c r="N187" s="4"/>
      <c r="O187" s="4">
        <f t="shared" si="40"/>
        <v>0</v>
      </c>
    </row>
    <row r="188" spans="1:15" x14ac:dyDescent="0.25">
      <c r="A188" t="s">
        <v>37</v>
      </c>
      <c r="B188" t="s">
        <v>10</v>
      </c>
      <c r="C188" s="1">
        <v>1251</v>
      </c>
      <c r="D188" s="1">
        <v>1728</v>
      </c>
      <c r="E188" s="1">
        <f t="shared" si="55"/>
        <v>477</v>
      </c>
      <c r="F188" s="3">
        <f t="shared" si="56"/>
        <v>3.654313805298659E-2</v>
      </c>
      <c r="H188" s="4"/>
      <c r="I188" s="4"/>
      <c r="J188" s="4"/>
      <c r="K188" s="4"/>
      <c r="L188" s="4"/>
      <c r="M188" s="4"/>
      <c r="N188" s="4"/>
      <c r="O188" s="4">
        <f t="shared" si="40"/>
        <v>0</v>
      </c>
    </row>
    <row r="189" spans="1:15" x14ac:dyDescent="0.25">
      <c r="A189" t="s">
        <v>37</v>
      </c>
      <c r="B189" t="s">
        <v>11</v>
      </c>
      <c r="C189" s="1">
        <v>13754</v>
      </c>
      <c r="D189" s="1">
        <v>15195</v>
      </c>
      <c r="E189" s="1">
        <f t="shared" si="55"/>
        <v>1441</v>
      </c>
      <c r="F189" s="3">
        <f t="shared" si="56"/>
        <v>1.113225588906408E-2</v>
      </c>
      <c r="H189" s="4"/>
      <c r="I189" s="4"/>
      <c r="J189" s="4"/>
      <c r="K189" s="4"/>
      <c r="L189" s="4"/>
      <c r="M189" s="4"/>
      <c r="N189" s="4"/>
      <c r="O189" s="4">
        <f t="shared" si="40"/>
        <v>0</v>
      </c>
    </row>
    <row r="190" spans="1:15" x14ac:dyDescent="0.25">
      <c r="C190" s="1">
        <f>SUM(C185:C189)</f>
        <v>15307</v>
      </c>
      <c r="D190" s="1">
        <f>SUM(D185:D189)</f>
        <v>17316</v>
      </c>
      <c r="E190" s="1">
        <f t="shared" si="55"/>
        <v>2009</v>
      </c>
      <c r="F190" s="3">
        <f t="shared" si="56"/>
        <v>1.379660557406881E-2</v>
      </c>
      <c r="H190" s="4"/>
      <c r="I190" s="4"/>
      <c r="J190" s="4"/>
      <c r="K190" s="4"/>
      <c r="L190" s="4"/>
      <c r="M190" s="4"/>
      <c r="N190" s="4"/>
      <c r="O190" s="4">
        <f t="shared" si="40"/>
        <v>0</v>
      </c>
    </row>
    <row r="191" spans="1:15" x14ac:dyDescent="0.25">
      <c r="C191" s="1"/>
      <c r="D191" s="1"/>
      <c r="H191" s="4"/>
      <c r="I191" s="4"/>
      <c r="J191" s="4"/>
      <c r="K191" s="4"/>
      <c r="L191" s="4"/>
      <c r="M191" s="4"/>
      <c r="N191" s="4"/>
      <c r="O191" s="4">
        <f t="shared" si="40"/>
        <v>0</v>
      </c>
    </row>
    <row r="192" spans="1:15" x14ac:dyDescent="0.25">
      <c r="A192" t="s">
        <v>38</v>
      </c>
      <c r="B192" t="s">
        <v>7</v>
      </c>
      <c r="C192">
        <v>10</v>
      </c>
      <c r="D192">
        <v>9</v>
      </c>
      <c r="E192" s="1">
        <f>+D192-C192</f>
        <v>-1</v>
      </c>
      <c r="F192" s="3">
        <f>+(D192/C192)^(1/9)-1</f>
        <v>-1.1638466884251741E-2</v>
      </c>
      <c r="H192" s="4">
        <v>1</v>
      </c>
      <c r="I192" s="4"/>
      <c r="J192" s="4"/>
      <c r="K192" s="4"/>
      <c r="L192" s="4"/>
      <c r="M192" s="4"/>
      <c r="N192" s="4"/>
      <c r="O192" s="4">
        <f t="shared" si="40"/>
        <v>1</v>
      </c>
    </row>
    <row r="193" spans="1:15" x14ac:dyDescent="0.25">
      <c r="A193" t="s">
        <v>38</v>
      </c>
      <c r="B193" t="s">
        <v>8</v>
      </c>
      <c r="C193">
        <v>6</v>
      </c>
      <c r="D193">
        <v>7</v>
      </c>
      <c r="E193" s="1">
        <f t="shared" ref="E193:E197" si="57">+D193-C193</f>
        <v>1</v>
      </c>
      <c r="F193" s="3">
        <f t="shared" ref="F193:F197" si="58">+(D193/C193)^(1/9)-1</f>
        <v>1.7275376039383783E-2</v>
      </c>
      <c r="H193" s="4"/>
      <c r="I193" s="4"/>
      <c r="J193" s="4"/>
      <c r="K193" s="4"/>
      <c r="L193" s="4"/>
      <c r="M193" s="4"/>
      <c r="N193" s="4"/>
      <c r="O193" s="4">
        <f t="shared" si="40"/>
        <v>0</v>
      </c>
    </row>
    <row r="194" spans="1:15" x14ac:dyDescent="0.25">
      <c r="A194" t="s">
        <v>38</v>
      </c>
      <c r="B194" t="s">
        <v>9</v>
      </c>
      <c r="C194">
        <v>5</v>
      </c>
      <c r="D194">
        <v>5</v>
      </c>
      <c r="E194" s="1">
        <f t="shared" si="57"/>
        <v>0</v>
      </c>
      <c r="F194" s="3">
        <f t="shared" si="58"/>
        <v>0</v>
      </c>
      <c r="H194" s="4"/>
      <c r="I194" s="4"/>
      <c r="J194" s="4"/>
      <c r="K194" s="4"/>
      <c r="L194" s="4"/>
      <c r="M194" s="4"/>
      <c r="N194" s="4"/>
      <c r="O194" s="4">
        <f t="shared" si="40"/>
        <v>0</v>
      </c>
    </row>
    <row r="195" spans="1:15" x14ac:dyDescent="0.25">
      <c r="A195" t="s">
        <v>38</v>
      </c>
      <c r="B195" t="s">
        <v>10</v>
      </c>
      <c r="C195">
        <v>23</v>
      </c>
      <c r="D195">
        <v>27</v>
      </c>
      <c r="E195" s="1">
        <f t="shared" si="57"/>
        <v>4</v>
      </c>
      <c r="F195" s="3">
        <f t="shared" si="58"/>
        <v>1.7975498948711088E-2</v>
      </c>
      <c r="H195" s="4"/>
      <c r="I195" s="4"/>
      <c r="J195" s="4"/>
      <c r="K195" s="4"/>
      <c r="L195" s="4"/>
      <c r="M195" s="4"/>
      <c r="N195" s="4"/>
      <c r="O195" s="4">
        <f t="shared" si="40"/>
        <v>0</v>
      </c>
    </row>
    <row r="196" spans="1:15" x14ac:dyDescent="0.25">
      <c r="A196" t="s">
        <v>38</v>
      </c>
      <c r="B196" t="s">
        <v>11</v>
      </c>
      <c r="C196">
        <v>798</v>
      </c>
      <c r="D196">
        <v>764</v>
      </c>
      <c r="E196" s="1">
        <f t="shared" si="57"/>
        <v>-34</v>
      </c>
      <c r="F196" s="3">
        <f t="shared" si="58"/>
        <v>-4.8261839545197249E-3</v>
      </c>
      <c r="H196" s="4"/>
      <c r="I196" s="4"/>
      <c r="J196" s="4"/>
      <c r="K196" s="4"/>
      <c r="L196" s="4">
        <v>1</v>
      </c>
      <c r="M196" s="4"/>
      <c r="N196" s="4"/>
      <c r="O196" s="4">
        <f t="shared" ref="O196:O259" si="59">IF(F196&lt;0,1,0)</f>
        <v>1</v>
      </c>
    </row>
    <row r="197" spans="1:15" x14ac:dyDescent="0.25">
      <c r="C197" s="1">
        <f>SUM(C192:C196)</f>
        <v>842</v>
      </c>
      <c r="D197" s="1">
        <f>SUM(D192:D196)</f>
        <v>812</v>
      </c>
      <c r="E197" s="1">
        <f t="shared" si="57"/>
        <v>-30</v>
      </c>
      <c r="F197" s="3">
        <f t="shared" si="58"/>
        <v>-4.0229610216427902E-3</v>
      </c>
      <c r="H197" s="4"/>
      <c r="I197" s="4"/>
      <c r="J197" s="4"/>
      <c r="K197" s="4"/>
      <c r="L197" s="4"/>
      <c r="M197" s="4">
        <v>1</v>
      </c>
      <c r="N197" s="4"/>
      <c r="O197" s="4">
        <f t="shared" si="59"/>
        <v>1</v>
      </c>
    </row>
    <row r="198" spans="1:15" x14ac:dyDescent="0.25">
      <c r="H198" s="4"/>
      <c r="I198" s="4"/>
      <c r="J198" s="4"/>
      <c r="K198" s="4"/>
      <c r="L198" s="4"/>
      <c r="M198" s="4"/>
      <c r="N198" s="4"/>
      <c r="O198" s="4">
        <f t="shared" si="59"/>
        <v>0</v>
      </c>
    </row>
    <row r="199" spans="1:15" x14ac:dyDescent="0.25">
      <c r="A199" t="s">
        <v>39</v>
      </c>
      <c r="B199" t="s">
        <v>7</v>
      </c>
      <c r="C199">
        <v>72</v>
      </c>
      <c r="D199">
        <v>74</v>
      </c>
      <c r="E199" s="1">
        <f>+D199-C199</f>
        <v>2</v>
      </c>
      <c r="F199" s="3">
        <f>+(D199/C199)^(1/9)-1</f>
        <v>3.0489691453676748E-3</v>
      </c>
      <c r="H199" s="4"/>
      <c r="I199" s="4"/>
      <c r="J199" s="4"/>
      <c r="K199" s="4"/>
      <c r="L199" s="4"/>
      <c r="M199" s="4"/>
      <c r="N199" s="4"/>
      <c r="O199" s="4">
        <f t="shared" si="59"/>
        <v>0</v>
      </c>
    </row>
    <row r="200" spans="1:15" x14ac:dyDescent="0.25">
      <c r="A200" t="s">
        <v>39</v>
      </c>
      <c r="B200" t="s">
        <v>8</v>
      </c>
      <c r="C200">
        <v>41</v>
      </c>
      <c r="D200">
        <v>48</v>
      </c>
      <c r="E200" s="1">
        <f t="shared" ref="E200:E204" si="60">+D200-C200</f>
        <v>7</v>
      </c>
      <c r="F200" s="3">
        <f t="shared" ref="F200:F204" si="61">+(D200/C200)^(1/9)-1</f>
        <v>1.7668602320475291E-2</v>
      </c>
      <c r="H200" s="4"/>
      <c r="I200" s="4"/>
      <c r="J200" s="4"/>
      <c r="K200" s="4"/>
      <c r="L200" s="4"/>
      <c r="M200" s="4"/>
      <c r="N200" s="4"/>
      <c r="O200" s="4">
        <f t="shared" si="59"/>
        <v>0</v>
      </c>
    </row>
    <row r="201" spans="1:15" x14ac:dyDescent="0.25">
      <c r="A201" t="s">
        <v>39</v>
      </c>
      <c r="B201" t="s">
        <v>9</v>
      </c>
      <c r="C201">
        <v>31</v>
      </c>
      <c r="D201">
        <v>34</v>
      </c>
      <c r="E201" s="1">
        <f t="shared" si="60"/>
        <v>3</v>
      </c>
      <c r="F201" s="3">
        <f t="shared" si="61"/>
        <v>1.0316554694448365E-2</v>
      </c>
      <c r="H201" s="4"/>
      <c r="I201" s="4"/>
      <c r="J201" s="4"/>
      <c r="K201" s="4"/>
      <c r="L201" s="4"/>
      <c r="M201" s="4"/>
      <c r="N201" s="4"/>
      <c r="O201" s="4">
        <f t="shared" si="59"/>
        <v>0</v>
      </c>
    </row>
    <row r="202" spans="1:15" x14ac:dyDescent="0.25">
      <c r="A202" t="s">
        <v>39</v>
      </c>
      <c r="B202" t="s">
        <v>10</v>
      </c>
      <c r="C202" s="1">
        <v>2352</v>
      </c>
      <c r="D202" s="1">
        <v>2713</v>
      </c>
      <c r="E202" s="1">
        <f t="shared" si="60"/>
        <v>361</v>
      </c>
      <c r="F202" s="3">
        <f t="shared" si="61"/>
        <v>1.5991969255465754E-2</v>
      </c>
      <c r="H202" s="4"/>
      <c r="I202" s="4"/>
      <c r="J202" s="4"/>
      <c r="K202" s="4"/>
      <c r="L202" s="4"/>
      <c r="M202" s="4"/>
      <c r="N202" s="4"/>
      <c r="O202" s="4">
        <f t="shared" si="59"/>
        <v>0</v>
      </c>
    </row>
    <row r="203" spans="1:15" x14ac:dyDescent="0.25">
      <c r="A203" t="s">
        <v>39</v>
      </c>
      <c r="B203" t="s">
        <v>11</v>
      </c>
      <c r="C203" s="1">
        <v>4158</v>
      </c>
      <c r="D203" s="1">
        <v>3942</v>
      </c>
      <c r="E203" s="1">
        <f t="shared" si="60"/>
        <v>-216</v>
      </c>
      <c r="F203" s="3">
        <f t="shared" si="61"/>
        <v>-5.9097992183316794E-3</v>
      </c>
      <c r="H203" s="4"/>
      <c r="I203" s="4"/>
      <c r="J203" s="4"/>
      <c r="K203" s="4"/>
      <c r="L203" s="4">
        <v>1</v>
      </c>
      <c r="M203" s="4"/>
      <c r="N203" s="4"/>
      <c r="O203" s="4">
        <f t="shared" si="59"/>
        <v>1</v>
      </c>
    </row>
    <row r="204" spans="1:15" x14ac:dyDescent="0.25">
      <c r="C204" s="1">
        <f>SUM(C199:C203)</f>
        <v>6654</v>
      </c>
      <c r="D204" s="1">
        <f>SUM(D199:D203)</f>
        <v>6811</v>
      </c>
      <c r="E204" s="1">
        <f t="shared" si="60"/>
        <v>157</v>
      </c>
      <c r="F204" s="3">
        <f t="shared" si="61"/>
        <v>2.5945572377512605E-3</v>
      </c>
      <c r="H204" s="4"/>
      <c r="I204" s="4"/>
      <c r="J204" s="4"/>
      <c r="K204" s="4"/>
      <c r="L204" s="4"/>
      <c r="M204" s="4"/>
      <c r="N204" s="4"/>
      <c r="O204" s="4">
        <f t="shared" si="59"/>
        <v>0</v>
      </c>
    </row>
    <row r="205" spans="1:15" x14ac:dyDescent="0.25">
      <c r="C205" s="1"/>
      <c r="D205" s="1"/>
      <c r="H205" s="4"/>
      <c r="I205" s="4"/>
      <c r="J205" s="4"/>
      <c r="K205" s="4"/>
      <c r="L205" s="4"/>
      <c r="M205" s="4"/>
      <c r="N205" s="4"/>
      <c r="O205" s="4">
        <f t="shared" si="59"/>
        <v>0</v>
      </c>
    </row>
    <row r="206" spans="1:15" x14ac:dyDescent="0.25">
      <c r="A206" t="s">
        <v>40</v>
      </c>
      <c r="B206" t="s">
        <v>7</v>
      </c>
      <c r="C206">
        <v>16</v>
      </c>
      <c r="D206">
        <v>17</v>
      </c>
      <c r="E206" s="1">
        <f>+D206-C206</f>
        <v>1</v>
      </c>
      <c r="F206" s="3">
        <f>+(D206/C206)^(1/9)-1</f>
        <v>6.7588074311173418E-3</v>
      </c>
      <c r="H206" s="4"/>
      <c r="I206" s="4"/>
      <c r="J206" s="4"/>
      <c r="K206" s="4"/>
      <c r="L206" s="4"/>
      <c r="M206" s="4"/>
      <c r="N206" s="4"/>
      <c r="O206" s="4">
        <f t="shared" si="59"/>
        <v>0</v>
      </c>
    </row>
    <row r="207" spans="1:15" x14ac:dyDescent="0.25">
      <c r="A207" t="s">
        <v>40</v>
      </c>
      <c r="B207" t="s">
        <v>8</v>
      </c>
      <c r="C207">
        <v>3</v>
      </c>
      <c r="D207">
        <v>4</v>
      </c>
      <c r="E207" s="1">
        <f t="shared" ref="E207:E211" si="62">+D207-C207</f>
        <v>1</v>
      </c>
      <c r="F207" s="3">
        <f t="shared" ref="F207:F211" si="63">+(D207/C207)^(1/9)-1</f>
        <v>3.24810319761204E-2</v>
      </c>
      <c r="H207" s="4"/>
      <c r="I207" s="4"/>
      <c r="J207" s="4"/>
      <c r="K207" s="4"/>
      <c r="L207" s="4"/>
      <c r="M207" s="4"/>
      <c r="N207" s="4"/>
      <c r="O207" s="4">
        <f t="shared" si="59"/>
        <v>0</v>
      </c>
    </row>
    <row r="208" spans="1:15" x14ac:dyDescent="0.25">
      <c r="A208" t="s">
        <v>40</v>
      </c>
      <c r="B208" t="s">
        <v>9</v>
      </c>
      <c r="C208">
        <v>2</v>
      </c>
      <c r="D208">
        <v>2</v>
      </c>
      <c r="E208" s="1">
        <f t="shared" si="62"/>
        <v>0</v>
      </c>
      <c r="F208" s="3">
        <f t="shared" si="63"/>
        <v>0</v>
      </c>
      <c r="H208" s="4"/>
      <c r="I208" s="4"/>
      <c r="J208" s="4"/>
      <c r="K208" s="4"/>
      <c r="L208" s="4"/>
      <c r="M208" s="4"/>
      <c r="N208" s="4"/>
      <c r="O208" s="4">
        <f t="shared" si="59"/>
        <v>0</v>
      </c>
    </row>
    <row r="209" spans="1:15" x14ac:dyDescent="0.25">
      <c r="A209" t="s">
        <v>40</v>
      </c>
      <c r="B209" t="s">
        <v>10</v>
      </c>
      <c r="C209">
        <v>145</v>
      </c>
      <c r="D209">
        <v>171</v>
      </c>
      <c r="E209" s="1">
        <f t="shared" si="62"/>
        <v>26</v>
      </c>
      <c r="F209" s="3">
        <f t="shared" si="63"/>
        <v>1.8494477925201647E-2</v>
      </c>
      <c r="H209" s="4"/>
      <c r="I209" s="4"/>
      <c r="J209" s="4"/>
      <c r="K209" s="4"/>
      <c r="L209" s="4"/>
      <c r="M209" s="4"/>
      <c r="N209" s="4"/>
      <c r="O209" s="4">
        <f t="shared" si="59"/>
        <v>0</v>
      </c>
    </row>
    <row r="210" spans="1:15" x14ac:dyDescent="0.25">
      <c r="A210" t="s">
        <v>40</v>
      </c>
      <c r="B210" t="s">
        <v>11</v>
      </c>
      <c r="C210" s="1">
        <v>1221</v>
      </c>
      <c r="D210" s="1">
        <v>1192</v>
      </c>
      <c r="E210" s="1">
        <f t="shared" si="62"/>
        <v>-29</v>
      </c>
      <c r="F210" s="3">
        <f t="shared" si="63"/>
        <v>-2.6672838476474725E-3</v>
      </c>
      <c r="H210" s="4"/>
      <c r="I210" s="4"/>
      <c r="J210" s="4"/>
      <c r="K210" s="4"/>
      <c r="L210" s="4">
        <v>1</v>
      </c>
      <c r="M210" s="4"/>
      <c r="N210" s="4"/>
      <c r="O210" s="4">
        <f t="shared" si="59"/>
        <v>1</v>
      </c>
    </row>
    <row r="211" spans="1:15" x14ac:dyDescent="0.25">
      <c r="C211" s="1">
        <f>SUM(C206:C210)</f>
        <v>1387</v>
      </c>
      <c r="D211" s="1">
        <f>SUM(D206:D210)</f>
        <v>1386</v>
      </c>
      <c r="E211" s="1">
        <f t="shared" si="62"/>
        <v>-1</v>
      </c>
      <c r="F211" s="3">
        <f t="shared" si="63"/>
        <v>-8.013462960265727E-5</v>
      </c>
      <c r="H211" s="4"/>
      <c r="I211" s="4"/>
      <c r="J211" s="4"/>
      <c r="K211" s="4"/>
      <c r="L211" s="4"/>
      <c r="M211" s="4">
        <v>1</v>
      </c>
      <c r="N211" s="4"/>
      <c r="O211" s="4">
        <f t="shared" si="59"/>
        <v>1</v>
      </c>
    </row>
    <row r="212" spans="1:15" x14ac:dyDescent="0.25">
      <c r="C212" s="1"/>
      <c r="D212" s="1"/>
      <c r="H212" s="4"/>
      <c r="I212" s="4"/>
      <c r="J212" s="4"/>
      <c r="K212" s="4"/>
      <c r="L212" s="4"/>
      <c r="M212" s="4"/>
      <c r="N212" s="4"/>
      <c r="O212" s="4">
        <f t="shared" si="59"/>
        <v>0</v>
      </c>
    </row>
    <row r="213" spans="1:15" x14ac:dyDescent="0.25">
      <c r="A213" t="s">
        <v>41</v>
      </c>
      <c r="B213" t="s">
        <v>7</v>
      </c>
      <c r="C213" s="1">
        <v>4185</v>
      </c>
      <c r="D213" s="1">
        <v>4660</v>
      </c>
      <c r="E213" s="1">
        <f>+D213-C213</f>
        <v>475</v>
      </c>
      <c r="F213" s="3">
        <f>+(D213/C213)^(1/9)-1</f>
        <v>1.2017047441978068E-2</v>
      </c>
      <c r="H213" s="4"/>
      <c r="I213" s="4"/>
      <c r="J213" s="4"/>
      <c r="K213" s="4"/>
      <c r="L213" s="4"/>
      <c r="M213" s="4"/>
      <c r="N213" s="4"/>
      <c r="O213" s="4">
        <f t="shared" si="59"/>
        <v>0</v>
      </c>
    </row>
    <row r="214" spans="1:15" x14ac:dyDescent="0.25">
      <c r="A214" t="s">
        <v>41</v>
      </c>
      <c r="B214" t="s">
        <v>8</v>
      </c>
      <c r="C214" s="1">
        <v>15721</v>
      </c>
      <c r="D214" s="1">
        <v>21161</v>
      </c>
      <c r="E214" s="1">
        <f t="shared" ref="E214:E218" si="64">+D214-C214</f>
        <v>5440</v>
      </c>
      <c r="F214" s="3">
        <f t="shared" ref="F214:F218" si="65">+(D214/C214)^(1/9)-1</f>
        <v>3.3569196908235233E-2</v>
      </c>
      <c r="H214" s="4"/>
      <c r="I214" s="4"/>
      <c r="J214" s="4"/>
      <c r="K214" s="4"/>
      <c r="L214" s="4"/>
      <c r="M214" s="4"/>
      <c r="N214" s="4"/>
      <c r="O214" s="4">
        <f t="shared" si="59"/>
        <v>0</v>
      </c>
    </row>
    <row r="215" spans="1:15" x14ac:dyDescent="0.25">
      <c r="A215" t="s">
        <v>41</v>
      </c>
      <c r="B215" t="s">
        <v>9</v>
      </c>
      <c r="C215" s="1">
        <v>6307</v>
      </c>
      <c r="D215" s="1">
        <v>7100</v>
      </c>
      <c r="E215" s="1">
        <f t="shared" si="64"/>
        <v>793</v>
      </c>
      <c r="F215" s="3">
        <f t="shared" si="65"/>
        <v>1.3246372304584586E-2</v>
      </c>
      <c r="H215" s="4"/>
      <c r="I215" s="4"/>
      <c r="J215" s="4"/>
      <c r="K215" s="4"/>
      <c r="L215" s="4"/>
      <c r="M215" s="4"/>
      <c r="N215" s="4"/>
      <c r="O215" s="4">
        <f t="shared" si="59"/>
        <v>0</v>
      </c>
    </row>
    <row r="216" spans="1:15" x14ac:dyDescent="0.25">
      <c r="A216" t="s">
        <v>41</v>
      </c>
      <c r="B216" t="s">
        <v>10</v>
      </c>
      <c r="C216" s="1">
        <v>76450</v>
      </c>
      <c r="D216" s="1">
        <v>97142</v>
      </c>
      <c r="E216" s="1">
        <f t="shared" si="64"/>
        <v>20692</v>
      </c>
      <c r="F216" s="3">
        <f t="shared" si="65"/>
        <v>2.6972558316551432E-2</v>
      </c>
      <c r="H216" s="4"/>
      <c r="I216" s="4"/>
      <c r="J216" s="4"/>
      <c r="K216" s="4"/>
      <c r="L216" s="4"/>
      <c r="M216" s="4"/>
      <c r="N216" s="4"/>
      <c r="O216" s="4">
        <f t="shared" si="59"/>
        <v>0</v>
      </c>
    </row>
    <row r="217" spans="1:15" x14ac:dyDescent="0.25">
      <c r="A217" t="s">
        <v>41</v>
      </c>
      <c r="B217" t="s">
        <v>11</v>
      </c>
      <c r="C217" s="1">
        <v>432989</v>
      </c>
      <c r="D217" s="1">
        <v>453042</v>
      </c>
      <c r="E217" s="1">
        <f t="shared" si="64"/>
        <v>20053</v>
      </c>
      <c r="F217" s="3">
        <f t="shared" si="65"/>
        <v>5.0429523057680115E-3</v>
      </c>
      <c r="H217" s="4"/>
      <c r="I217" s="4"/>
      <c r="J217" s="4"/>
      <c r="K217" s="4"/>
      <c r="L217" s="4"/>
      <c r="M217" s="4"/>
      <c r="N217" s="4"/>
      <c r="O217" s="4">
        <f t="shared" si="59"/>
        <v>0</v>
      </c>
    </row>
    <row r="218" spans="1:15" x14ac:dyDescent="0.25">
      <c r="C218" s="1">
        <f>SUM(C213:C217)</f>
        <v>535652</v>
      </c>
      <c r="D218" s="1">
        <f>SUM(D213:D217)</f>
        <v>583105</v>
      </c>
      <c r="E218" s="1">
        <f t="shared" si="64"/>
        <v>47453</v>
      </c>
      <c r="F218" s="3">
        <f t="shared" si="65"/>
        <v>9.4760131774884737E-3</v>
      </c>
      <c r="H218" s="4"/>
      <c r="I218" s="4"/>
      <c r="J218" s="4"/>
      <c r="K218" s="4"/>
      <c r="L218" s="4"/>
      <c r="M218" s="4"/>
      <c r="N218" s="4"/>
      <c r="O218" s="4">
        <f t="shared" si="59"/>
        <v>0</v>
      </c>
    </row>
    <row r="219" spans="1:15" x14ac:dyDescent="0.25">
      <c r="C219" s="1"/>
      <c r="D219" s="1"/>
      <c r="H219" s="4"/>
      <c r="I219" s="4"/>
      <c r="J219" s="4"/>
      <c r="K219" s="4"/>
      <c r="L219" s="4"/>
      <c r="M219" s="4"/>
      <c r="N219" s="4"/>
      <c r="O219" s="4">
        <f t="shared" si="59"/>
        <v>0</v>
      </c>
    </row>
    <row r="220" spans="1:15" x14ac:dyDescent="0.25">
      <c r="A220" t="s">
        <v>42</v>
      </c>
      <c r="B220" t="s">
        <v>7</v>
      </c>
      <c r="C220">
        <v>5</v>
      </c>
      <c r="D220">
        <v>5</v>
      </c>
      <c r="E220" s="1">
        <f>+D220-C220</f>
        <v>0</v>
      </c>
      <c r="F220" s="3">
        <f>+(D220/C220)^(1/9)-1</f>
        <v>0</v>
      </c>
      <c r="H220" s="4"/>
      <c r="I220" s="4"/>
      <c r="J220" s="4"/>
      <c r="K220" s="4"/>
      <c r="L220" s="4"/>
      <c r="M220" s="4"/>
      <c r="N220" s="4"/>
      <c r="O220" s="4">
        <f t="shared" si="59"/>
        <v>0</v>
      </c>
    </row>
    <row r="221" spans="1:15" x14ac:dyDescent="0.25">
      <c r="A221" t="s">
        <v>42</v>
      </c>
      <c r="B221" t="s">
        <v>8</v>
      </c>
      <c r="C221">
        <v>1</v>
      </c>
      <c r="D221">
        <v>1</v>
      </c>
      <c r="E221" s="1">
        <f t="shared" ref="E221:E225" si="66">+D221-C221</f>
        <v>0</v>
      </c>
      <c r="F221" s="3">
        <f t="shared" ref="F221:F225" si="67">+(D221/C221)^(1/9)-1</f>
        <v>0</v>
      </c>
      <c r="H221" s="4"/>
      <c r="I221" s="4"/>
      <c r="J221" s="4"/>
      <c r="K221" s="4"/>
      <c r="L221" s="4"/>
      <c r="M221" s="4"/>
      <c r="N221" s="4"/>
      <c r="O221" s="4">
        <f t="shared" si="59"/>
        <v>0</v>
      </c>
    </row>
    <row r="222" spans="1:15" x14ac:dyDescent="0.25">
      <c r="A222" t="s">
        <v>42</v>
      </c>
      <c r="B222" t="s">
        <v>9</v>
      </c>
      <c r="C222">
        <v>4</v>
      </c>
      <c r="D222">
        <v>4</v>
      </c>
      <c r="E222" s="1">
        <f t="shared" si="66"/>
        <v>0</v>
      </c>
      <c r="F222" s="3">
        <f t="shared" si="67"/>
        <v>0</v>
      </c>
      <c r="H222" s="4"/>
      <c r="I222" s="4"/>
      <c r="J222" s="4"/>
      <c r="K222" s="4"/>
      <c r="L222" s="4"/>
      <c r="M222" s="4"/>
      <c r="N222" s="4"/>
      <c r="O222" s="4">
        <f t="shared" si="59"/>
        <v>0</v>
      </c>
    </row>
    <row r="223" spans="1:15" x14ac:dyDescent="0.25">
      <c r="A223" t="s">
        <v>42</v>
      </c>
      <c r="B223" t="s">
        <v>10</v>
      </c>
      <c r="C223">
        <v>77</v>
      </c>
      <c r="D223">
        <v>92</v>
      </c>
      <c r="E223" s="1">
        <f t="shared" si="66"/>
        <v>15</v>
      </c>
      <c r="F223" s="3">
        <f t="shared" si="67"/>
        <v>1.9972744777517759E-2</v>
      </c>
      <c r="H223" s="4"/>
      <c r="I223" s="4"/>
      <c r="J223" s="4"/>
      <c r="K223" s="4"/>
      <c r="L223" s="4"/>
      <c r="M223" s="4"/>
      <c r="N223" s="4"/>
      <c r="O223" s="4">
        <f t="shared" si="59"/>
        <v>0</v>
      </c>
    </row>
    <row r="224" spans="1:15" x14ac:dyDescent="0.25">
      <c r="A224" t="s">
        <v>42</v>
      </c>
      <c r="B224" t="s">
        <v>11</v>
      </c>
      <c r="C224" s="1">
        <v>1311</v>
      </c>
      <c r="D224" s="1">
        <v>1270</v>
      </c>
      <c r="E224" s="1">
        <f t="shared" si="66"/>
        <v>-41</v>
      </c>
      <c r="F224" s="3">
        <f t="shared" si="67"/>
        <v>-3.5241427265647607E-3</v>
      </c>
      <c r="H224" s="4"/>
      <c r="I224" s="4"/>
      <c r="J224" s="4"/>
      <c r="K224" s="4"/>
      <c r="L224" s="4">
        <v>1</v>
      </c>
      <c r="M224" s="4"/>
      <c r="N224" s="4"/>
      <c r="O224" s="4">
        <f t="shared" si="59"/>
        <v>1</v>
      </c>
    </row>
    <row r="225" spans="1:15" x14ac:dyDescent="0.25">
      <c r="C225" s="1">
        <f>SUM(C220:C224)</f>
        <v>1398</v>
      </c>
      <c r="D225" s="1">
        <f>SUM(D220:D224)</f>
        <v>1372</v>
      </c>
      <c r="E225" s="1">
        <f t="shared" si="66"/>
        <v>-26</v>
      </c>
      <c r="F225" s="3">
        <f t="shared" si="67"/>
        <v>-2.0837276310570196E-3</v>
      </c>
      <c r="H225" s="4"/>
      <c r="I225" s="4"/>
      <c r="J225" s="4"/>
      <c r="K225" s="4"/>
      <c r="L225" s="4"/>
      <c r="M225" s="4">
        <v>1</v>
      </c>
      <c r="N225" s="4"/>
      <c r="O225" s="4">
        <f t="shared" si="59"/>
        <v>1</v>
      </c>
    </row>
    <row r="226" spans="1:15" x14ac:dyDescent="0.25">
      <c r="C226" s="1"/>
      <c r="D226" s="1"/>
      <c r="H226" s="4"/>
      <c r="I226" s="4"/>
      <c r="J226" s="4"/>
      <c r="K226" s="4"/>
      <c r="L226" s="4"/>
      <c r="M226" s="4"/>
      <c r="N226" s="4"/>
      <c r="O226" s="4">
        <f t="shared" si="59"/>
        <v>0</v>
      </c>
    </row>
    <row r="227" spans="1:15" x14ac:dyDescent="0.25">
      <c r="A227" t="s">
        <v>43</v>
      </c>
      <c r="B227" t="s">
        <v>7</v>
      </c>
      <c r="C227">
        <v>61</v>
      </c>
      <c r="D227">
        <v>53</v>
      </c>
      <c r="E227" s="1">
        <f>+D227-C227</f>
        <v>-8</v>
      </c>
      <c r="F227" s="3">
        <f>+(D227/C227)^(1/9)-1</f>
        <v>-1.5498853876656393E-2</v>
      </c>
      <c r="H227" s="4">
        <v>1</v>
      </c>
      <c r="I227" s="4"/>
      <c r="J227" s="4"/>
      <c r="K227" s="4"/>
      <c r="L227" s="4"/>
      <c r="M227" s="4"/>
      <c r="N227" s="4"/>
      <c r="O227" s="4">
        <f t="shared" si="59"/>
        <v>1</v>
      </c>
    </row>
    <row r="228" spans="1:15" x14ac:dyDescent="0.25">
      <c r="A228" t="s">
        <v>43</v>
      </c>
      <c r="B228" t="s">
        <v>8</v>
      </c>
      <c r="C228">
        <v>54</v>
      </c>
      <c r="D228">
        <v>58</v>
      </c>
      <c r="E228" s="1">
        <f t="shared" ref="E228:E232" si="68">+D228-C228</f>
        <v>4</v>
      </c>
      <c r="F228" s="3">
        <f t="shared" ref="F228:F232" si="69">+(D228/C228)^(1/9)-1</f>
        <v>7.9714893628402006E-3</v>
      </c>
      <c r="H228" s="4"/>
      <c r="I228" s="4"/>
      <c r="J228" s="4"/>
      <c r="K228" s="4"/>
      <c r="L228" s="4"/>
      <c r="M228" s="4"/>
      <c r="N228" s="4"/>
      <c r="O228" s="4">
        <f t="shared" si="59"/>
        <v>0</v>
      </c>
    </row>
    <row r="229" spans="1:15" x14ac:dyDescent="0.25">
      <c r="A229" t="s">
        <v>43</v>
      </c>
      <c r="B229" t="s">
        <v>9</v>
      </c>
      <c r="C229">
        <v>227</v>
      </c>
      <c r="D229">
        <v>199</v>
      </c>
      <c r="E229" s="1">
        <f t="shared" si="68"/>
        <v>-28</v>
      </c>
      <c r="F229" s="3">
        <f t="shared" si="69"/>
        <v>-1.4520785207971509E-2</v>
      </c>
      <c r="H229" s="4"/>
      <c r="I229" s="4"/>
      <c r="J229" s="4">
        <v>1</v>
      </c>
      <c r="K229" s="4"/>
      <c r="L229" s="4"/>
      <c r="M229" s="4"/>
      <c r="N229" s="4"/>
      <c r="O229" s="4">
        <f t="shared" si="59"/>
        <v>1</v>
      </c>
    </row>
    <row r="230" spans="1:15" x14ac:dyDescent="0.25">
      <c r="A230" t="s">
        <v>43</v>
      </c>
      <c r="B230" t="s">
        <v>10</v>
      </c>
      <c r="C230" s="1">
        <v>1584</v>
      </c>
      <c r="D230" s="1">
        <v>1605</v>
      </c>
      <c r="E230" s="1">
        <f t="shared" si="68"/>
        <v>21</v>
      </c>
      <c r="F230" s="3">
        <f t="shared" si="69"/>
        <v>1.464456068891673E-3</v>
      </c>
      <c r="H230" s="4"/>
      <c r="I230" s="4"/>
      <c r="J230" s="4"/>
      <c r="K230" s="4"/>
      <c r="L230" s="4"/>
      <c r="M230" s="4"/>
      <c r="N230" s="4"/>
      <c r="O230" s="4">
        <f t="shared" si="59"/>
        <v>0</v>
      </c>
    </row>
    <row r="231" spans="1:15" x14ac:dyDescent="0.25">
      <c r="A231" t="s">
        <v>43</v>
      </c>
      <c r="B231" t="s">
        <v>11</v>
      </c>
      <c r="C231" s="1">
        <v>6343</v>
      </c>
      <c r="D231" s="1">
        <v>5253</v>
      </c>
      <c r="E231" s="1">
        <f t="shared" si="68"/>
        <v>-1090</v>
      </c>
      <c r="F231" s="3">
        <f t="shared" si="69"/>
        <v>-2.0732345351080705E-2</v>
      </c>
      <c r="H231" s="4"/>
      <c r="I231" s="4"/>
      <c r="J231" s="4"/>
      <c r="K231" s="4"/>
      <c r="L231" s="4">
        <v>1</v>
      </c>
      <c r="M231" s="4"/>
      <c r="N231" s="4"/>
      <c r="O231" s="4">
        <f t="shared" si="59"/>
        <v>1</v>
      </c>
    </row>
    <row r="232" spans="1:15" x14ac:dyDescent="0.25">
      <c r="C232" s="1">
        <f>SUM(C227:C231)</f>
        <v>8269</v>
      </c>
      <c r="D232" s="1">
        <f>SUM(D227:D231)</f>
        <v>7168</v>
      </c>
      <c r="E232" s="1">
        <f t="shared" si="68"/>
        <v>-1101</v>
      </c>
      <c r="F232" s="3">
        <f t="shared" si="69"/>
        <v>-1.5750958510607149E-2</v>
      </c>
      <c r="H232" s="4"/>
      <c r="I232" s="4"/>
      <c r="J232" s="4"/>
      <c r="K232" s="4"/>
      <c r="L232" s="4"/>
      <c r="M232" s="4">
        <v>1</v>
      </c>
      <c r="N232" s="4"/>
      <c r="O232" s="4">
        <f t="shared" si="59"/>
        <v>1</v>
      </c>
    </row>
    <row r="233" spans="1:15" x14ac:dyDescent="0.25">
      <c r="C233" s="1"/>
      <c r="D233" s="1"/>
      <c r="H233" s="4"/>
      <c r="I233" s="4"/>
      <c r="J233" s="4"/>
      <c r="K233" s="4"/>
      <c r="L233" s="4"/>
      <c r="M233" s="4"/>
      <c r="N233" s="4"/>
      <c r="O233" s="4">
        <f t="shared" si="59"/>
        <v>0</v>
      </c>
    </row>
    <row r="234" spans="1:15" x14ac:dyDescent="0.25">
      <c r="A234" t="s">
        <v>44</v>
      </c>
      <c r="B234" t="s">
        <v>7</v>
      </c>
      <c r="C234">
        <v>63</v>
      </c>
      <c r="D234">
        <v>67</v>
      </c>
      <c r="E234" s="1">
        <f>+D234-C234</f>
        <v>4</v>
      </c>
      <c r="F234" s="3">
        <f>+(D234/C234)^(1/9)-1</f>
        <v>6.8632105089567741E-3</v>
      </c>
      <c r="H234" s="4"/>
      <c r="I234" s="4"/>
      <c r="J234" s="4"/>
      <c r="K234" s="4"/>
      <c r="L234" s="4"/>
      <c r="M234" s="4"/>
      <c r="N234" s="4"/>
      <c r="O234" s="4">
        <f t="shared" si="59"/>
        <v>0</v>
      </c>
    </row>
    <row r="235" spans="1:15" x14ac:dyDescent="0.25">
      <c r="A235" t="s">
        <v>44</v>
      </c>
      <c r="B235" t="s">
        <v>8</v>
      </c>
      <c r="C235">
        <v>48</v>
      </c>
      <c r="D235">
        <v>61</v>
      </c>
      <c r="E235" s="1">
        <f t="shared" ref="E235:E239" si="70">+D235-C235</f>
        <v>13</v>
      </c>
      <c r="F235" s="3">
        <f t="shared" ref="F235:F239" si="71">+(D235/C235)^(1/9)-1</f>
        <v>2.6988072576574984E-2</v>
      </c>
      <c r="H235" s="4"/>
      <c r="I235" s="4"/>
      <c r="J235" s="4"/>
      <c r="K235" s="4"/>
      <c r="L235" s="4"/>
      <c r="M235" s="4"/>
      <c r="N235" s="4"/>
      <c r="O235" s="4">
        <f t="shared" si="59"/>
        <v>0</v>
      </c>
    </row>
    <row r="236" spans="1:15" x14ac:dyDescent="0.25">
      <c r="A236" t="s">
        <v>44</v>
      </c>
      <c r="B236" t="s">
        <v>9</v>
      </c>
      <c r="C236">
        <v>35</v>
      </c>
      <c r="D236">
        <v>35</v>
      </c>
      <c r="E236" s="1">
        <f t="shared" si="70"/>
        <v>0</v>
      </c>
      <c r="F236" s="3">
        <f t="shared" si="71"/>
        <v>0</v>
      </c>
      <c r="H236" s="4"/>
      <c r="I236" s="4"/>
      <c r="J236" s="4"/>
      <c r="K236" s="4"/>
      <c r="L236" s="4"/>
      <c r="M236" s="4"/>
      <c r="N236" s="4"/>
      <c r="O236" s="4">
        <f t="shared" si="59"/>
        <v>0</v>
      </c>
    </row>
    <row r="237" spans="1:15" x14ac:dyDescent="0.25">
      <c r="A237" t="s">
        <v>44</v>
      </c>
      <c r="B237" t="s">
        <v>10</v>
      </c>
      <c r="C237" s="1">
        <v>2835</v>
      </c>
      <c r="D237" s="1">
        <v>3385</v>
      </c>
      <c r="E237" s="1">
        <f t="shared" si="70"/>
        <v>550</v>
      </c>
      <c r="F237" s="3">
        <f t="shared" si="71"/>
        <v>1.9896681898491142E-2</v>
      </c>
      <c r="H237" s="4"/>
      <c r="I237" s="4"/>
      <c r="J237" s="4"/>
      <c r="K237" s="4"/>
      <c r="L237" s="4">
        <v>1</v>
      </c>
      <c r="M237" s="4"/>
      <c r="N237" s="4"/>
      <c r="O237" s="4">
        <f t="shared" si="59"/>
        <v>0</v>
      </c>
    </row>
    <row r="238" spans="1:15" x14ac:dyDescent="0.25">
      <c r="A238" t="s">
        <v>44</v>
      </c>
      <c r="B238" t="s">
        <v>11</v>
      </c>
      <c r="C238" s="1">
        <v>4301</v>
      </c>
      <c r="D238" s="1">
        <v>4283</v>
      </c>
      <c r="E238" s="1">
        <f t="shared" si="70"/>
        <v>-18</v>
      </c>
      <c r="F238" s="3">
        <f t="shared" si="71"/>
        <v>-4.6587535395714585E-4</v>
      </c>
      <c r="H238" s="4"/>
      <c r="I238" s="4"/>
      <c r="J238" s="4"/>
      <c r="K238" s="4"/>
      <c r="L238" s="4"/>
      <c r="M238" s="4"/>
      <c r="N238" s="4"/>
      <c r="O238" s="4">
        <f t="shared" si="59"/>
        <v>1</v>
      </c>
    </row>
    <row r="239" spans="1:15" x14ac:dyDescent="0.25">
      <c r="C239" s="1">
        <f>SUM(C234:C238)</f>
        <v>7282</v>
      </c>
      <c r="D239" s="1">
        <f>SUM(D234:D238)</f>
        <v>7831</v>
      </c>
      <c r="E239" s="1">
        <f t="shared" si="70"/>
        <v>549</v>
      </c>
      <c r="F239" s="3">
        <f t="shared" si="71"/>
        <v>8.1087734558313862E-3</v>
      </c>
      <c r="H239" s="4"/>
      <c r="I239" s="4"/>
      <c r="J239" s="4"/>
      <c r="K239" s="4"/>
      <c r="L239" s="4"/>
      <c r="M239" s="4"/>
      <c r="N239" s="4"/>
      <c r="O239" s="4">
        <f t="shared" si="59"/>
        <v>0</v>
      </c>
    </row>
    <row r="240" spans="1:15" x14ac:dyDescent="0.25">
      <c r="C240" s="1"/>
      <c r="D240" s="1"/>
      <c r="H240" s="4"/>
      <c r="I240" s="4"/>
      <c r="J240" s="4"/>
      <c r="K240" s="4"/>
      <c r="L240" s="4"/>
      <c r="M240" s="4"/>
      <c r="N240" s="4"/>
      <c r="O240" s="4">
        <f t="shared" si="59"/>
        <v>0</v>
      </c>
    </row>
    <row r="241" spans="1:15" x14ac:dyDescent="0.25">
      <c r="A241" t="s">
        <v>45</v>
      </c>
      <c r="B241" t="s">
        <v>7</v>
      </c>
      <c r="C241" s="1">
        <v>2733</v>
      </c>
      <c r="D241" s="1">
        <v>3125</v>
      </c>
      <c r="E241" s="1">
        <f>+D241-C241</f>
        <v>392</v>
      </c>
      <c r="F241" s="3">
        <f>+(D241/C241)^(1/9)-1</f>
        <v>1.5004157425809739E-2</v>
      </c>
      <c r="H241" s="4"/>
      <c r="I241" s="4"/>
      <c r="J241" s="4"/>
      <c r="K241" s="4"/>
      <c r="L241" s="4"/>
      <c r="M241" s="4"/>
      <c r="N241" s="4"/>
      <c r="O241" s="4">
        <f t="shared" si="59"/>
        <v>0</v>
      </c>
    </row>
    <row r="242" spans="1:15" x14ac:dyDescent="0.25">
      <c r="A242" t="s">
        <v>45</v>
      </c>
      <c r="B242" t="s">
        <v>8</v>
      </c>
      <c r="C242">
        <v>478</v>
      </c>
      <c r="D242">
        <v>654</v>
      </c>
      <c r="E242" s="1">
        <f t="shared" ref="E242:E246" si="72">+D242-C242</f>
        <v>176</v>
      </c>
      <c r="F242" s="3">
        <f t="shared" ref="F242:F246" si="73">+(D242/C242)^(1/9)-1</f>
        <v>3.5446730910795088E-2</v>
      </c>
      <c r="H242" s="4"/>
      <c r="I242" s="4"/>
      <c r="J242" s="4"/>
      <c r="K242" s="4"/>
      <c r="L242" s="4"/>
      <c r="M242" s="4"/>
      <c r="N242" s="4"/>
      <c r="O242" s="4">
        <f t="shared" si="59"/>
        <v>0</v>
      </c>
    </row>
    <row r="243" spans="1:15" x14ac:dyDescent="0.25">
      <c r="A243" t="s">
        <v>45</v>
      </c>
      <c r="B243" t="s">
        <v>9</v>
      </c>
      <c r="C243">
        <v>315</v>
      </c>
      <c r="D243">
        <v>368</v>
      </c>
      <c r="E243" s="1">
        <f t="shared" si="72"/>
        <v>53</v>
      </c>
      <c r="F243" s="3">
        <f t="shared" si="73"/>
        <v>1.7429066254042391E-2</v>
      </c>
      <c r="H243" s="4"/>
      <c r="I243" s="4"/>
      <c r="J243" s="4"/>
      <c r="K243" s="4"/>
      <c r="L243" s="4"/>
      <c r="M243" s="4"/>
      <c r="N243" s="4"/>
      <c r="O243" s="4">
        <f t="shared" si="59"/>
        <v>0</v>
      </c>
    </row>
    <row r="244" spans="1:15" x14ac:dyDescent="0.25">
      <c r="A244" t="s">
        <v>45</v>
      </c>
      <c r="B244" t="s">
        <v>10</v>
      </c>
      <c r="C244" s="1">
        <v>6058</v>
      </c>
      <c r="D244" s="1">
        <v>8078</v>
      </c>
      <c r="E244" s="1">
        <f t="shared" si="72"/>
        <v>2020</v>
      </c>
      <c r="F244" s="3">
        <f t="shared" si="73"/>
        <v>3.249050010971799E-2</v>
      </c>
      <c r="H244" s="4"/>
      <c r="I244" s="4"/>
      <c r="J244" s="4"/>
      <c r="K244" s="4"/>
      <c r="L244" s="4"/>
      <c r="M244" s="4"/>
      <c r="N244" s="4"/>
      <c r="O244" s="4">
        <f t="shared" si="59"/>
        <v>0</v>
      </c>
    </row>
    <row r="245" spans="1:15" x14ac:dyDescent="0.25">
      <c r="A245" t="s">
        <v>45</v>
      </c>
      <c r="B245" t="s">
        <v>11</v>
      </c>
      <c r="C245" s="1">
        <v>41857</v>
      </c>
      <c r="D245" s="1">
        <v>45241</v>
      </c>
      <c r="E245" s="1">
        <f t="shared" si="72"/>
        <v>3384</v>
      </c>
      <c r="F245" s="3">
        <f t="shared" si="73"/>
        <v>8.675718713600622E-3</v>
      </c>
      <c r="H245" s="4"/>
      <c r="I245" s="4"/>
      <c r="J245" s="4"/>
      <c r="K245" s="4"/>
      <c r="L245" s="4"/>
      <c r="M245" s="4"/>
      <c r="N245" s="4"/>
      <c r="O245" s="4">
        <f t="shared" si="59"/>
        <v>0</v>
      </c>
    </row>
    <row r="246" spans="1:15" x14ac:dyDescent="0.25">
      <c r="C246" s="1">
        <f>SUM(C241:C245)</f>
        <v>51441</v>
      </c>
      <c r="D246" s="1">
        <f>SUM(D241:D245)</f>
        <v>57466</v>
      </c>
      <c r="E246" s="1">
        <f t="shared" si="72"/>
        <v>6025</v>
      </c>
      <c r="F246" s="3">
        <f t="shared" si="73"/>
        <v>1.2382474551739131E-2</v>
      </c>
      <c r="H246" s="4"/>
      <c r="I246" s="4"/>
      <c r="J246" s="4"/>
      <c r="K246" s="4"/>
      <c r="L246" s="4"/>
      <c r="M246" s="4"/>
      <c r="N246" s="4"/>
      <c r="O246" s="4">
        <f t="shared" si="59"/>
        <v>0</v>
      </c>
    </row>
    <row r="247" spans="1:15" x14ac:dyDescent="0.25">
      <c r="C247" s="1"/>
      <c r="D247" s="1"/>
      <c r="H247" s="4"/>
      <c r="I247" s="4"/>
      <c r="J247" s="4"/>
      <c r="K247" s="4"/>
      <c r="L247" s="4"/>
      <c r="M247" s="4"/>
      <c r="N247" s="4"/>
      <c r="O247" s="4">
        <f t="shared" si="59"/>
        <v>0</v>
      </c>
    </row>
    <row r="248" spans="1:15" x14ac:dyDescent="0.25">
      <c r="A248" t="s">
        <v>46</v>
      </c>
      <c r="B248" t="s">
        <v>7</v>
      </c>
      <c r="C248" s="1">
        <v>2193</v>
      </c>
      <c r="D248" s="1">
        <v>2689</v>
      </c>
      <c r="E248" s="1">
        <f>+D248-C248</f>
        <v>496</v>
      </c>
      <c r="F248" s="3">
        <f>+(D248/C248)^(1/9)-1</f>
        <v>2.2914017636184836E-2</v>
      </c>
      <c r="H248" s="4"/>
      <c r="I248" s="4"/>
      <c r="J248" s="4"/>
      <c r="K248" s="4"/>
      <c r="L248" s="4"/>
      <c r="M248" s="4"/>
      <c r="N248" s="4"/>
      <c r="O248" s="4">
        <f t="shared" si="59"/>
        <v>0</v>
      </c>
    </row>
    <row r="249" spans="1:15" x14ac:dyDescent="0.25">
      <c r="A249" t="s">
        <v>46</v>
      </c>
      <c r="B249" t="s">
        <v>8</v>
      </c>
      <c r="C249" s="1">
        <v>6896</v>
      </c>
      <c r="D249" s="1">
        <v>10178</v>
      </c>
      <c r="E249" s="1">
        <f t="shared" ref="E249:E253" si="74">+D249-C249</f>
        <v>3282</v>
      </c>
      <c r="F249" s="3">
        <f t="shared" ref="F249:F253" si="75">+(D249/C249)^(1/9)-1</f>
        <v>4.4203204173968169E-2</v>
      </c>
      <c r="H249" s="4"/>
      <c r="I249" s="4"/>
      <c r="J249" s="4"/>
      <c r="K249" s="4"/>
      <c r="L249" s="4"/>
      <c r="M249" s="4"/>
      <c r="N249" s="4"/>
      <c r="O249" s="4">
        <f t="shared" si="59"/>
        <v>0</v>
      </c>
    </row>
    <row r="250" spans="1:15" x14ac:dyDescent="0.25">
      <c r="A250" t="s">
        <v>46</v>
      </c>
      <c r="B250" t="s">
        <v>9</v>
      </c>
      <c r="C250" s="1">
        <v>3050</v>
      </c>
      <c r="D250" s="1">
        <v>3777</v>
      </c>
      <c r="E250" s="1">
        <f t="shared" si="74"/>
        <v>727</v>
      </c>
      <c r="F250" s="3">
        <f t="shared" si="75"/>
        <v>2.40386525828713E-2</v>
      </c>
      <c r="H250" s="4"/>
      <c r="I250" s="4"/>
      <c r="J250" s="4"/>
      <c r="K250" s="4"/>
      <c r="L250" s="4"/>
      <c r="M250" s="4"/>
      <c r="N250" s="4"/>
      <c r="O250" s="4">
        <f t="shared" si="59"/>
        <v>0</v>
      </c>
    </row>
    <row r="251" spans="1:15" x14ac:dyDescent="0.25">
      <c r="A251" t="s">
        <v>46</v>
      </c>
      <c r="B251" t="s">
        <v>10</v>
      </c>
      <c r="C251" s="1">
        <v>31650</v>
      </c>
      <c r="D251" s="1">
        <v>44447</v>
      </c>
      <c r="E251" s="1">
        <f t="shared" si="74"/>
        <v>12797</v>
      </c>
      <c r="F251" s="3">
        <f t="shared" si="75"/>
        <v>3.8449580955331353E-2</v>
      </c>
      <c r="H251" s="4"/>
      <c r="I251" s="4"/>
      <c r="J251" s="4"/>
      <c r="K251" s="4"/>
      <c r="L251" s="4"/>
      <c r="M251" s="4"/>
      <c r="N251" s="4"/>
      <c r="O251" s="4">
        <f t="shared" si="59"/>
        <v>0</v>
      </c>
    </row>
    <row r="252" spans="1:15" x14ac:dyDescent="0.25">
      <c r="A252" t="s">
        <v>46</v>
      </c>
      <c r="B252" t="s">
        <v>11</v>
      </c>
      <c r="C252" s="1">
        <v>256743</v>
      </c>
      <c r="D252" s="1">
        <v>294027</v>
      </c>
      <c r="E252" s="1">
        <f t="shared" si="74"/>
        <v>37284</v>
      </c>
      <c r="F252" s="3">
        <f t="shared" si="75"/>
        <v>1.5180291609786511E-2</v>
      </c>
      <c r="H252" s="4"/>
      <c r="I252" s="4"/>
      <c r="J252" s="4"/>
      <c r="K252" s="4"/>
      <c r="L252" s="4"/>
      <c r="M252" s="4"/>
      <c r="N252" s="4"/>
      <c r="O252" s="4">
        <f t="shared" si="59"/>
        <v>0</v>
      </c>
    </row>
    <row r="253" spans="1:15" x14ac:dyDescent="0.25">
      <c r="C253" s="1">
        <f>SUM(C248:C252)</f>
        <v>300532</v>
      </c>
      <c r="D253" s="1">
        <f>SUM(D248:D252)</f>
        <v>355118</v>
      </c>
      <c r="E253" s="1">
        <f t="shared" si="74"/>
        <v>54586</v>
      </c>
      <c r="F253" s="3">
        <f t="shared" si="75"/>
        <v>1.8716995407651815E-2</v>
      </c>
      <c r="H253" s="4"/>
      <c r="I253" s="4"/>
      <c r="J253" s="4"/>
      <c r="K253" s="4"/>
      <c r="L253" s="4"/>
      <c r="M253" s="4"/>
      <c r="N253" s="4"/>
      <c r="O253" s="4">
        <f t="shared" si="59"/>
        <v>0</v>
      </c>
    </row>
    <row r="254" spans="1:15" x14ac:dyDescent="0.25">
      <c r="C254" s="1"/>
      <c r="D254" s="1"/>
      <c r="H254" s="4"/>
      <c r="I254" s="4"/>
      <c r="J254" s="4"/>
      <c r="K254" s="4"/>
      <c r="L254" s="4"/>
      <c r="M254" s="4"/>
      <c r="N254" s="4"/>
      <c r="O254" s="4">
        <f t="shared" si="59"/>
        <v>0</v>
      </c>
    </row>
    <row r="255" spans="1:15" x14ac:dyDescent="0.25">
      <c r="A255" t="s">
        <v>47</v>
      </c>
      <c r="B255" t="s">
        <v>7</v>
      </c>
      <c r="C255">
        <v>205</v>
      </c>
      <c r="D255">
        <v>184</v>
      </c>
      <c r="E255" s="1">
        <f>+D255-C255</f>
        <v>-21</v>
      </c>
      <c r="F255" s="3">
        <f>+(D255/C255)^(1/9)-1</f>
        <v>-1.1936435570437554E-2</v>
      </c>
      <c r="H255" s="4">
        <v>1</v>
      </c>
      <c r="I255" s="4"/>
      <c r="J255" s="4"/>
      <c r="K255" s="4"/>
      <c r="L255" s="4"/>
      <c r="M255" s="4"/>
      <c r="N255" s="4"/>
      <c r="O255" s="4">
        <f t="shared" si="59"/>
        <v>1</v>
      </c>
    </row>
    <row r="256" spans="1:15" x14ac:dyDescent="0.25">
      <c r="A256" t="s">
        <v>47</v>
      </c>
      <c r="B256" t="s">
        <v>8</v>
      </c>
      <c r="C256">
        <v>134</v>
      </c>
      <c r="D256">
        <v>139</v>
      </c>
      <c r="E256" s="1">
        <f t="shared" ref="E256:E260" si="76">+D256-C256</f>
        <v>5</v>
      </c>
      <c r="F256" s="3">
        <f t="shared" ref="F256:F260" si="77">+(D256/C256)^(1/9)-1</f>
        <v>4.0787548131946405E-3</v>
      </c>
      <c r="H256" s="4"/>
      <c r="I256" s="4"/>
      <c r="J256" s="4"/>
      <c r="K256" s="4"/>
      <c r="L256" s="4"/>
      <c r="M256" s="4"/>
      <c r="N256" s="4"/>
      <c r="O256" s="4">
        <f t="shared" si="59"/>
        <v>0</v>
      </c>
    </row>
    <row r="257" spans="1:15" x14ac:dyDescent="0.25">
      <c r="A257" t="s">
        <v>47</v>
      </c>
      <c r="B257" t="s">
        <v>9</v>
      </c>
      <c r="C257">
        <v>220</v>
      </c>
      <c r="D257">
        <v>192</v>
      </c>
      <c r="E257" s="1">
        <f t="shared" si="76"/>
        <v>-28</v>
      </c>
      <c r="F257" s="3">
        <f t="shared" si="77"/>
        <v>-1.5011976874254929E-2</v>
      </c>
      <c r="H257" s="4"/>
      <c r="I257" s="4"/>
      <c r="J257" s="4">
        <v>1</v>
      </c>
      <c r="K257" s="4"/>
      <c r="L257" s="4"/>
      <c r="M257" s="4"/>
      <c r="N257" s="4"/>
      <c r="O257" s="4">
        <f t="shared" si="59"/>
        <v>1</v>
      </c>
    </row>
    <row r="258" spans="1:15" x14ac:dyDescent="0.25">
      <c r="A258" t="s">
        <v>47</v>
      </c>
      <c r="B258" t="s">
        <v>10</v>
      </c>
      <c r="C258" s="1">
        <v>6402</v>
      </c>
      <c r="D258" s="1">
        <v>6699</v>
      </c>
      <c r="E258" s="1">
        <f t="shared" si="76"/>
        <v>297</v>
      </c>
      <c r="F258" s="3">
        <f t="shared" si="77"/>
        <v>5.0513619914203112E-3</v>
      </c>
      <c r="H258" s="4"/>
      <c r="I258" s="4"/>
      <c r="J258" s="4"/>
      <c r="K258" s="4"/>
      <c r="L258" s="4"/>
      <c r="M258" s="4"/>
      <c r="N258" s="4"/>
      <c r="O258" s="4">
        <f t="shared" si="59"/>
        <v>0</v>
      </c>
    </row>
    <row r="259" spans="1:15" x14ac:dyDescent="0.25">
      <c r="A259" t="s">
        <v>47</v>
      </c>
      <c r="B259" t="s">
        <v>11</v>
      </c>
      <c r="C259" s="1">
        <v>8447</v>
      </c>
      <c r="D259" s="1">
        <v>7215</v>
      </c>
      <c r="E259" s="1">
        <f t="shared" si="76"/>
        <v>-1232</v>
      </c>
      <c r="F259" s="3">
        <f t="shared" si="77"/>
        <v>-1.7364049643020407E-2</v>
      </c>
      <c r="H259" s="4"/>
      <c r="I259" s="4"/>
      <c r="J259" s="4"/>
      <c r="K259" s="4"/>
      <c r="L259" s="4">
        <v>1</v>
      </c>
      <c r="M259" s="4"/>
      <c r="N259" s="4"/>
      <c r="O259" s="4">
        <f t="shared" si="59"/>
        <v>1</v>
      </c>
    </row>
    <row r="260" spans="1:15" x14ac:dyDescent="0.25">
      <c r="C260" s="1">
        <f>SUM(C255:C259)</f>
        <v>15408</v>
      </c>
      <c r="D260" s="1">
        <f>SUM(D255:D259)</f>
        <v>14429</v>
      </c>
      <c r="E260" s="1">
        <f t="shared" si="76"/>
        <v>-979</v>
      </c>
      <c r="F260" s="3">
        <f t="shared" si="77"/>
        <v>-7.2675499003894695E-3</v>
      </c>
      <c r="H260" s="4"/>
      <c r="I260" s="4"/>
      <c r="J260" s="4"/>
      <c r="K260" s="4"/>
      <c r="L260" s="4"/>
      <c r="M260" s="4">
        <v>1</v>
      </c>
      <c r="N260" s="4"/>
      <c r="O260" s="4">
        <f t="shared" ref="O260:O323" si="78">IF(F260&lt;0,1,0)</f>
        <v>1</v>
      </c>
    </row>
    <row r="261" spans="1:15" x14ac:dyDescent="0.25">
      <c r="C261" s="1"/>
      <c r="D261" s="1"/>
      <c r="H261" s="4"/>
      <c r="I261" s="4"/>
      <c r="J261" s="4"/>
      <c r="K261" s="4"/>
      <c r="L261" s="4"/>
      <c r="M261" s="4"/>
      <c r="N261" s="4"/>
      <c r="O261" s="4">
        <f t="shared" si="78"/>
        <v>0</v>
      </c>
    </row>
    <row r="262" spans="1:15" x14ac:dyDescent="0.25">
      <c r="A262" t="s">
        <v>48</v>
      </c>
      <c r="B262" t="s">
        <v>7</v>
      </c>
      <c r="C262">
        <v>53</v>
      </c>
      <c r="D262">
        <v>57</v>
      </c>
      <c r="E262" s="1">
        <f>+D262-C262</f>
        <v>4</v>
      </c>
      <c r="F262" s="3">
        <f>+(D262/C262)^(1/9)-1</f>
        <v>8.1171394791121898E-3</v>
      </c>
      <c r="H262" s="4"/>
      <c r="I262" s="4"/>
      <c r="J262" s="4"/>
      <c r="K262" s="4"/>
      <c r="L262" s="4"/>
      <c r="M262" s="4"/>
      <c r="N262" s="4"/>
      <c r="O262" s="4">
        <f t="shared" si="78"/>
        <v>0</v>
      </c>
    </row>
    <row r="263" spans="1:15" x14ac:dyDescent="0.25">
      <c r="A263" t="s">
        <v>48</v>
      </c>
      <c r="B263" t="s">
        <v>8</v>
      </c>
      <c r="C263">
        <v>54</v>
      </c>
      <c r="D263">
        <v>71</v>
      </c>
      <c r="E263" s="1">
        <f t="shared" ref="E263:E267" si="79">+D263-C263</f>
        <v>17</v>
      </c>
      <c r="F263" s="3">
        <f t="shared" ref="F263:F267" si="80">+(D263/C263)^(1/9)-1</f>
        <v>3.0877774768118149E-2</v>
      </c>
      <c r="H263" s="4"/>
      <c r="I263" s="4"/>
      <c r="J263" s="4"/>
      <c r="K263" s="4"/>
      <c r="L263" s="4"/>
      <c r="M263" s="4"/>
      <c r="N263" s="4"/>
      <c r="O263" s="4">
        <f t="shared" si="78"/>
        <v>0</v>
      </c>
    </row>
    <row r="264" spans="1:15" x14ac:dyDescent="0.25">
      <c r="A264" t="s">
        <v>48</v>
      </c>
      <c r="B264" t="s">
        <v>9</v>
      </c>
      <c r="C264">
        <v>289</v>
      </c>
      <c r="D264">
        <v>319</v>
      </c>
      <c r="E264" s="1">
        <f t="shared" si="79"/>
        <v>30</v>
      </c>
      <c r="F264" s="3">
        <f t="shared" si="80"/>
        <v>1.1034257116489199E-2</v>
      </c>
      <c r="H264" s="4"/>
      <c r="I264" s="4"/>
      <c r="J264" s="4"/>
      <c r="K264" s="4"/>
      <c r="L264" s="4"/>
      <c r="M264" s="4"/>
      <c r="N264" s="4"/>
      <c r="O264" s="4">
        <f t="shared" si="78"/>
        <v>0</v>
      </c>
    </row>
    <row r="265" spans="1:15" x14ac:dyDescent="0.25">
      <c r="A265" t="s">
        <v>48</v>
      </c>
      <c r="B265" t="s">
        <v>10</v>
      </c>
      <c r="C265">
        <v>680</v>
      </c>
      <c r="D265">
        <v>851</v>
      </c>
      <c r="E265" s="1">
        <f t="shared" si="79"/>
        <v>171</v>
      </c>
      <c r="F265" s="3">
        <f t="shared" si="80"/>
        <v>2.5237578920071169E-2</v>
      </c>
      <c r="H265" s="4"/>
      <c r="I265" s="4"/>
      <c r="J265" s="4"/>
      <c r="K265" s="4"/>
      <c r="L265" s="4"/>
      <c r="M265" s="4"/>
      <c r="N265" s="4"/>
      <c r="O265" s="4">
        <f t="shared" si="78"/>
        <v>0</v>
      </c>
    </row>
    <row r="266" spans="1:15" x14ac:dyDescent="0.25">
      <c r="A266" t="s">
        <v>48</v>
      </c>
      <c r="B266" t="s">
        <v>11</v>
      </c>
      <c r="C266" s="1">
        <v>4396</v>
      </c>
      <c r="D266" s="1">
        <v>4342</v>
      </c>
      <c r="E266" s="1">
        <f t="shared" si="79"/>
        <v>-54</v>
      </c>
      <c r="F266" s="3">
        <f t="shared" si="80"/>
        <v>-1.3723868685676655E-3</v>
      </c>
      <c r="H266" s="4"/>
      <c r="I266" s="4"/>
      <c r="J266" s="4"/>
      <c r="K266" s="4"/>
      <c r="L266" s="4">
        <v>1</v>
      </c>
      <c r="M266" s="4"/>
      <c r="N266" s="4"/>
      <c r="O266" s="4">
        <f t="shared" si="78"/>
        <v>1</v>
      </c>
    </row>
    <row r="267" spans="1:15" x14ac:dyDescent="0.25">
      <c r="C267" s="1">
        <f>SUM(C262:C266)</f>
        <v>5472</v>
      </c>
      <c r="D267" s="1">
        <f>SUM(D262:D266)</f>
        <v>5640</v>
      </c>
      <c r="E267" s="1">
        <f t="shared" si="79"/>
        <v>168</v>
      </c>
      <c r="F267" s="3">
        <f t="shared" si="80"/>
        <v>3.3656383278577451E-3</v>
      </c>
      <c r="H267" s="4"/>
      <c r="I267" s="4"/>
      <c r="J267" s="4"/>
      <c r="K267" s="4"/>
      <c r="L267" s="4"/>
      <c r="M267" s="4"/>
      <c r="N267" s="4"/>
      <c r="O267" s="4">
        <f t="shared" si="78"/>
        <v>0</v>
      </c>
    </row>
    <row r="268" spans="1:15" x14ac:dyDescent="0.25">
      <c r="C268" s="1"/>
      <c r="D268" s="1"/>
      <c r="H268" s="4"/>
      <c r="I268" s="4"/>
      <c r="J268" s="4"/>
      <c r="K268" s="4"/>
      <c r="L268" s="4"/>
      <c r="M268" s="4"/>
      <c r="N268" s="4"/>
      <c r="O268" s="4">
        <f t="shared" si="78"/>
        <v>0</v>
      </c>
    </row>
    <row r="269" spans="1:15" x14ac:dyDescent="0.25">
      <c r="A269" t="s">
        <v>49</v>
      </c>
      <c r="B269" t="s">
        <v>7</v>
      </c>
      <c r="C269">
        <v>210</v>
      </c>
      <c r="D269">
        <v>213</v>
      </c>
      <c r="E269" s="1">
        <f>+D269-C269</f>
        <v>3</v>
      </c>
      <c r="F269" s="3">
        <f>+(D269/C269)^(1/9)-1</f>
        <v>1.5773132066083662E-3</v>
      </c>
      <c r="H269" s="4"/>
      <c r="I269" s="4"/>
      <c r="J269" s="4"/>
      <c r="K269" s="4"/>
      <c r="L269" s="4"/>
      <c r="M269" s="4"/>
      <c r="N269" s="4"/>
      <c r="O269" s="4">
        <f t="shared" si="78"/>
        <v>0</v>
      </c>
    </row>
    <row r="270" spans="1:15" x14ac:dyDescent="0.25">
      <c r="A270" t="s">
        <v>49</v>
      </c>
      <c r="B270" t="s">
        <v>8</v>
      </c>
      <c r="C270">
        <v>165</v>
      </c>
      <c r="D270">
        <v>201</v>
      </c>
      <c r="E270" s="1">
        <f t="shared" ref="E270:E274" si="81">+D270-C270</f>
        <v>36</v>
      </c>
      <c r="F270" s="3">
        <f t="shared" ref="F270:F274" si="82">+(D270/C270)^(1/9)-1</f>
        <v>2.2171029898471639E-2</v>
      </c>
      <c r="H270" s="4"/>
      <c r="I270" s="4"/>
      <c r="J270" s="4"/>
      <c r="K270" s="4"/>
      <c r="L270" s="4"/>
      <c r="M270" s="4"/>
      <c r="N270" s="4"/>
      <c r="O270" s="4">
        <f t="shared" si="78"/>
        <v>0</v>
      </c>
    </row>
    <row r="271" spans="1:15" x14ac:dyDescent="0.25">
      <c r="A271" t="s">
        <v>49</v>
      </c>
      <c r="B271" t="s">
        <v>9</v>
      </c>
      <c r="C271">
        <v>891</v>
      </c>
      <c r="D271">
        <v>922</v>
      </c>
      <c r="E271" s="1">
        <f t="shared" si="81"/>
        <v>31</v>
      </c>
      <c r="F271" s="3">
        <f t="shared" si="82"/>
        <v>3.8073179447726258E-3</v>
      </c>
      <c r="H271" s="4"/>
      <c r="I271" s="4"/>
      <c r="J271" s="4"/>
      <c r="K271" s="4"/>
      <c r="L271" s="4"/>
      <c r="M271" s="4"/>
      <c r="N271" s="4"/>
      <c r="O271" s="4">
        <f t="shared" si="78"/>
        <v>0</v>
      </c>
    </row>
    <row r="272" spans="1:15" x14ac:dyDescent="0.25">
      <c r="A272" t="s">
        <v>49</v>
      </c>
      <c r="B272" t="s">
        <v>10</v>
      </c>
      <c r="C272" s="1">
        <v>3479</v>
      </c>
      <c r="D272" s="1">
        <v>4077</v>
      </c>
      <c r="E272" s="1">
        <f t="shared" si="81"/>
        <v>598</v>
      </c>
      <c r="F272" s="3">
        <f t="shared" si="82"/>
        <v>1.7780278745707978E-2</v>
      </c>
      <c r="H272" s="4"/>
      <c r="I272" s="4"/>
      <c r="J272" s="4"/>
      <c r="K272" s="4"/>
      <c r="L272" s="4"/>
      <c r="M272" s="4"/>
      <c r="N272" s="4"/>
      <c r="O272" s="4">
        <f t="shared" si="78"/>
        <v>0</v>
      </c>
    </row>
    <row r="273" spans="1:15" x14ac:dyDescent="0.25">
      <c r="A273" t="s">
        <v>49</v>
      </c>
      <c r="B273" t="s">
        <v>11</v>
      </c>
      <c r="C273" s="1">
        <v>17548</v>
      </c>
      <c r="D273" s="1">
        <v>16607</v>
      </c>
      <c r="E273" s="1">
        <f t="shared" si="81"/>
        <v>-941</v>
      </c>
      <c r="F273" s="3">
        <f t="shared" si="82"/>
        <v>-6.1052523065243669E-3</v>
      </c>
      <c r="H273" s="4"/>
      <c r="I273" s="4"/>
      <c r="J273" s="4"/>
      <c r="K273" s="4"/>
      <c r="L273" s="4">
        <v>1</v>
      </c>
      <c r="M273" s="4"/>
      <c r="N273" s="4"/>
      <c r="O273" s="4">
        <f t="shared" si="78"/>
        <v>1</v>
      </c>
    </row>
    <row r="274" spans="1:15" x14ac:dyDescent="0.25">
      <c r="C274" s="1">
        <f>SUM(C269:C273)</f>
        <v>22293</v>
      </c>
      <c r="D274" s="1">
        <f>SUM(D269:D273)</f>
        <v>22020</v>
      </c>
      <c r="E274" s="1">
        <f t="shared" si="81"/>
        <v>-273</v>
      </c>
      <c r="F274" s="3">
        <f t="shared" si="82"/>
        <v>-1.3681295395049364E-3</v>
      </c>
      <c r="H274" s="4"/>
      <c r="I274" s="4"/>
      <c r="J274" s="4"/>
      <c r="K274" s="4"/>
      <c r="L274" s="4"/>
      <c r="M274" s="4">
        <v>1</v>
      </c>
      <c r="N274" s="4"/>
      <c r="O274" s="4">
        <f t="shared" si="78"/>
        <v>1</v>
      </c>
    </row>
    <row r="275" spans="1:15" x14ac:dyDescent="0.25">
      <c r="C275" s="1"/>
      <c r="D275" s="1"/>
      <c r="H275" s="4"/>
      <c r="I275" s="4"/>
      <c r="J275" s="4"/>
      <c r="K275" s="4"/>
      <c r="L275" s="4"/>
      <c r="M275" s="4"/>
      <c r="N275" s="4"/>
      <c r="O275" s="4">
        <f t="shared" si="78"/>
        <v>0</v>
      </c>
    </row>
    <row r="276" spans="1:15" x14ac:dyDescent="0.25">
      <c r="A276" t="s">
        <v>50</v>
      </c>
      <c r="B276" t="s">
        <v>7</v>
      </c>
      <c r="C276" s="1">
        <v>1306</v>
      </c>
      <c r="D276" s="1">
        <v>1437</v>
      </c>
      <c r="E276" s="1">
        <f>+D276-C276</f>
        <v>131</v>
      </c>
      <c r="F276" s="3">
        <f>+(D276/C276)^(1/9)-1</f>
        <v>1.0677555449731813E-2</v>
      </c>
      <c r="H276" s="4"/>
      <c r="I276" s="4"/>
      <c r="J276" s="4"/>
      <c r="K276" s="4"/>
      <c r="L276" s="4"/>
      <c r="M276" s="4"/>
      <c r="N276" s="4"/>
      <c r="O276" s="4">
        <f t="shared" si="78"/>
        <v>0</v>
      </c>
    </row>
    <row r="277" spans="1:15" x14ac:dyDescent="0.25">
      <c r="A277" t="s">
        <v>50</v>
      </c>
      <c r="B277" t="s">
        <v>8</v>
      </c>
      <c r="C277" s="1">
        <v>1632</v>
      </c>
      <c r="D277" s="1">
        <v>2128</v>
      </c>
      <c r="E277" s="1">
        <f t="shared" ref="E277:E281" si="83">+D277-C277</f>
        <v>496</v>
      </c>
      <c r="F277" s="3">
        <f t="shared" ref="F277:F281" si="84">+(D277/C277)^(1/9)-1</f>
        <v>2.9925281333210041E-2</v>
      </c>
      <c r="H277" s="4"/>
      <c r="I277" s="4"/>
      <c r="J277" s="4"/>
      <c r="K277" s="4"/>
      <c r="L277" s="4"/>
      <c r="M277" s="4"/>
      <c r="N277" s="4"/>
      <c r="O277" s="4">
        <f t="shared" si="78"/>
        <v>0</v>
      </c>
    </row>
    <row r="278" spans="1:15" x14ac:dyDescent="0.25">
      <c r="A278" t="s">
        <v>50</v>
      </c>
      <c r="B278" t="s">
        <v>9</v>
      </c>
      <c r="C278" s="1">
        <v>1107</v>
      </c>
      <c r="D278" s="1">
        <v>1212</v>
      </c>
      <c r="E278" s="1">
        <f t="shared" si="83"/>
        <v>105</v>
      </c>
      <c r="F278" s="3">
        <f t="shared" si="84"/>
        <v>1.0119552497810824E-2</v>
      </c>
      <c r="H278" s="4"/>
      <c r="I278" s="4"/>
      <c r="J278" s="4"/>
      <c r="K278" s="4"/>
      <c r="L278" s="4"/>
      <c r="M278" s="4"/>
      <c r="N278" s="4"/>
      <c r="O278" s="4">
        <f t="shared" si="78"/>
        <v>0</v>
      </c>
    </row>
    <row r="279" spans="1:15" x14ac:dyDescent="0.25">
      <c r="A279" t="s">
        <v>50</v>
      </c>
      <c r="B279" t="s">
        <v>10</v>
      </c>
      <c r="C279" s="1">
        <v>19596</v>
      </c>
      <c r="D279" s="1">
        <v>24230</v>
      </c>
      <c r="E279" s="1">
        <f t="shared" si="83"/>
        <v>4634</v>
      </c>
      <c r="F279" s="3">
        <f t="shared" si="84"/>
        <v>2.3865447446605348E-2</v>
      </c>
      <c r="H279" s="4"/>
      <c r="I279" s="4"/>
      <c r="J279" s="4"/>
      <c r="K279" s="4"/>
      <c r="L279" s="4"/>
      <c r="M279" s="4"/>
      <c r="N279" s="4"/>
      <c r="O279" s="4">
        <f t="shared" si="78"/>
        <v>0</v>
      </c>
    </row>
    <row r="280" spans="1:15" x14ac:dyDescent="0.25">
      <c r="A280" t="s">
        <v>50</v>
      </c>
      <c r="B280" t="s">
        <v>11</v>
      </c>
      <c r="C280" s="1">
        <v>123513</v>
      </c>
      <c r="D280" s="1">
        <v>125954</v>
      </c>
      <c r="E280" s="1">
        <f t="shared" si="83"/>
        <v>2441</v>
      </c>
      <c r="F280" s="3">
        <f t="shared" si="84"/>
        <v>2.1768489297286919E-3</v>
      </c>
      <c r="H280" s="4"/>
      <c r="I280" s="4"/>
      <c r="J280" s="4"/>
      <c r="K280" s="4"/>
      <c r="L280" s="4"/>
      <c r="M280" s="4"/>
      <c r="N280" s="4"/>
      <c r="O280" s="4">
        <f t="shared" si="78"/>
        <v>0</v>
      </c>
    </row>
    <row r="281" spans="1:15" x14ac:dyDescent="0.25">
      <c r="C281" s="1">
        <f>SUM(C276:C280)</f>
        <v>147154</v>
      </c>
      <c r="D281" s="1">
        <f>SUM(D276:D280)</f>
        <v>154961</v>
      </c>
      <c r="E281" s="1">
        <f t="shared" si="83"/>
        <v>7807</v>
      </c>
      <c r="F281" s="3">
        <f t="shared" si="84"/>
        <v>5.7602842117370212E-3</v>
      </c>
      <c r="H281" s="4"/>
      <c r="I281" s="4"/>
      <c r="J281" s="4"/>
      <c r="K281" s="4"/>
      <c r="L281" s="4"/>
      <c r="M281" s="4"/>
      <c r="N281" s="4"/>
      <c r="O281" s="4">
        <f t="shared" si="78"/>
        <v>0</v>
      </c>
    </row>
    <row r="282" spans="1:15" x14ac:dyDescent="0.25">
      <c r="C282" s="1"/>
      <c r="D282" s="1"/>
      <c r="H282" s="4"/>
      <c r="I282" s="4"/>
      <c r="J282" s="4"/>
      <c r="K282" s="4"/>
      <c r="L282" s="4"/>
      <c r="M282" s="4"/>
      <c r="N282" s="4"/>
      <c r="O282" s="4">
        <f t="shared" si="78"/>
        <v>0</v>
      </c>
    </row>
    <row r="283" spans="1:15" x14ac:dyDescent="0.25">
      <c r="A283" t="s">
        <v>51</v>
      </c>
      <c r="B283" t="s">
        <v>7</v>
      </c>
      <c r="C283">
        <v>5</v>
      </c>
      <c r="D283">
        <v>5</v>
      </c>
      <c r="E283" s="1">
        <f>+D283-C283</f>
        <v>0</v>
      </c>
      <c r="F283" s="3">
        <f>+(D283/C283)^(1/9)-1</f>
        <v>0</v>
      </c>
      <c r="H283" s="4"/>
      <c r="I283" s="4"/>
      <c r="J283" s="4"/>
      <c r="K283" s="4"/>
      <c r="L283" s="4"/>
      <c r="M283" s="4"/>
      <c r="N283" s="4"/>
      <c r="O283" s="4">
        <f t="shared" si="78"/>
        <v>0</v>
      </c>
    </row>
    <row r="284" spans="1:15" x14ac:dyDescent="0.25">
      <c r="A284" t="s">
        <v>51</v>
      </c>
      <c r="B284" t="s">
        <v>8</v>
      </c>
      <c r="C284">
        <v>2</v>
      </c>
      <c r="D284">
        <v>3</v>
      </c>
      <c r="E284" s="1">
        <f t="shared" ref="E284:E288" si="85">+D284-C284</f>
        <v>1</v>
      </c>
      <c r="F284" s="3">
        <f t="shared" ref="F284:F288" si="86">+(D284/C284)^(1/9)-1</f>
        <v>4.6081918643214648E-2</v>
      </c>
      <c r="H284" s="4"/>
      <c r="I284" s="4"/>
      <c r="J284" s="4"/>
      <c r="K284" s="4"/>
      <c r="L284" s="4"/>
      <c r="M284" s="4"/>
      <c r="N284" s="4"/>
      <c r="O284" s="4">
        <f t="shared" si="78"/>
        <v>0</v>
      </c>
    </row>
    <row r="285" spans="1:15" x14ac:dyDescent="0.25">
      <c r="A285" t="s">
        <v>51</v>
      </c>
      <c r="B285" t="s">
        <v>9</v>
      </c>
      <c r="C285">
        <v>3</v>
      </c>
      <c r="D285">
        <v>4</v>
      </c>
      <c r="E285" s="1">
        <f t="shared" si="85"/>
        <v>1</v>
      </c>
      <c r="F285" s="3">
        <f t="shared" si="86"/>
        <v>3.24810319761204E-2</v>
      </c>
      <c r="H285" s="4"/>
      <c r="I285" s="4"/>
      <c r="J285" s="4"/>
      <c r="K285" s="4"/>
      <c r="L285" s="4"/>
      <c r="M285" s="4"/>
      <c r="N285" s="4"/>
      <c r="O285" s="4">
        <f t="shared" si="78"/>
        <v>0</v>
      </c>
    </row>
    <row r="286" spans="1:15" x14ac:dyDescent="0.25">
      <c r="A286" t="s">
        <v>51</v>
      </c>
      <c r="B286" t="s">
        <v>10</v>
      </c>
      <c r="C286">
        <v>22</v>
      </c>
      <c r="D286">
        <v>30</v>
      </c>
      <c r="E286" s="1">
        <f t="shared" si="85"/>
        <v>8</v>
      </c>
      <c r="F286" s="3">
        <f t="shared" si="86"/>
        <v>3.5062341979974265E-2</v>
      </c>
      <c r="H286" s="4"/>
      <c r="I286" s="4"/>
      <c r="J286" s="4"/>
      <c r="K286" s="4"/>
      <c r="L286" s="4"/>
      <c r="M286" s="4"/>
      <c r="N286" s="4"/>
      <c r="O286" s="4">
        <f t="shared" si="78"/>
        <v>0</v>
      </c>
    </row>
    <row r="287" spans="1:15" x14ac:dyDescent="0.25">
      <c r="A287" t="s">
        <v>51</v>
      </c>
      <c r="B287" t="s">
        <v>11</v>
      </c>
      <c r="C287">
        <v>673</v>
      </c>
      <c r="D287">
        <v>740</v>
      </c>
      <c r="E287" s="1">
        <f t="shared" si="85"/>
        <v>67</v>
      </c>
      <c r="F287" s="3">
        <f t="shared" si="86"/>
        <v>1.0600778350096984E-2</v>
      </c>
      <c r="H287" s="4"/>
      <c r="I287" s="4"/>
      <c r="J287" s="4"/>
      <c r="K287" s="4"/>
      <c r="L287" s="4"/>
      <c r="M287" s="4"/>
      <c r="N287" s="4"/>
      <c r="O287" s="4">
        <f t="shared" si="78"/>
        <v>0</v>
      </c>
    </row>
    <row r="288" spans="1:15" x14ac:dyDescent="0.25">
      <c r="C288" s="1">
        <f>SUM(C283:C287)</f>
        <v>705</v>
      </c>
      <c r="D288" s="1">
        <f>SUM(D283:D287)</f>
        <v>782</v>
      </c>
      <c r="E288" s="1">
        <f t="shared" si="85"/>
        <v>77</v>
      </c>
      <c r="F288" s="3">
        <f t="shared" si="86"/>
        <v>1.1584018578322253E-2</v>
      </c>
      <c r="H288" s="4"/>
      <c r="I288" s="4"/>
      <c r="J288" s="4"/>
      <c r="K288" s="4"/>
      <c r="L288" s="4"/>
      <c r="M288" s="4"/>
      <c r="N288" s="4"/>
      <c r="O288" s="4">
        <f t="shared" si="78"/>
        <v>0</v>
      </c>
    </row>
    <row r="289" spans="1:15" x14ac:dyDescent="0.25">
      <c r="H289" s="4"/>
      <c r="I289" s="4"/>
      <c r="J289" s="4"/>
      <c r="K289" s="4"/>
      <c r="L289" s="4"/>
      <c r="M289" s="4"/>
      <c r="N289" s="4"/>
      <c r="O289" s="4">
        <f t="shared" si="78"/>
        <v>0</v>
      </c>
    </row>
    <row r="290" spans="1:15" x14ac:dyDescent="0.25">
      <c r="A290" t="s">
        <v>52</v>
      </c>
      <c r="B290" t="s">
        <v>7</v>
      </c>
      <c r="C290">
        <v>131</v>
      </c>
      <c r="D290">
        <v>131</v>
      </c>
      <c r="E290" s="1">
        <f>+D290-C290</f>
        <v>0</v>
      </c>
      <c r="F290" s="3">
        <f>+(D290/C290)^(1/9)-1</f>
        <v>0</v>
      </c>
      <c r="H290" s="4"/>
      <c r="I290" s="4"/>
      <c r="J290" s="4"/>
      <c r="K290" s="4"/>
      <c r="L290" s="4"/>
      <c r="M290" s="4"/>
      <c r="N290" s="4"/>
      <c r="O290" s="4">
        <f t="shared" si="78"/>
        <v>0</v>
      </c>
    </row>
    <row r="291" spans="1:15" x14ac:dyDescent="0.25">
      <c r="A291" t="s">
        <v>52</v>
      </c>
      <c r="B291" t="s">
        <v>8</v>
      </c>
      <c r="C291">
        <v>115</v>
      </c>
      <c r="D291">
        <v>138</v>
      </c>
      <c r="E291" s="1">
        <f t="shared" ref="E291:E295" si="87">+D291-C291</f>
        <v>23</v>
      </c>
      <c r="F291" s="3">
        <f t="shared" ref="F291:F295" si="88">+(D291/C291)^(1/9)-1</f>
        <v>2.046453567684825E-2</v>
      </c>
      <c r="H291" s="4"/>
      <c r="I291" s="4"/>
      <c r="J291" s="4"/>
      <c r="K291" s="4"/>
      <c r="L291" s="4"/>
      <c r="M291" s="4"/>
      <c r="N291" s="4"/>
      <c r="O291" s="4">
        <f t="shared" si="78"/>
        <v>0</v>
      </c>
    </row>
    <row r="292" spans="1:15" x14ac:dyDescent="0.25">
      <c r="A292" t="s">
        <v>52</v>
      </c>
      <c r="B292" t="s">
        <v>9</v>
      </c>
      <c r="C292">
        <v>57</v>
      </c>
      <c r="D292">
        <v>56</v>
      </c>
      <c r="E292" s="1">
        <f t="shared" si="87"/>
        <v>-1</v>
      </c>
      <c r="F292" s="3">
        <f t="shared" si="88"/>
        <v>-1.964687148290567E-3</v>
      </c>
      <c r="H292" s="4"/>
      <c r="I292" s="4"/>
      <c r="J292" s="4">
        <v>1</v>
      </c>
      <c r="K292" s="4"/>
      <c r="L292" s="4"/>
      <c r="M292" s="4"/>
      <c r="N292" s="4"/>
      <c r="O292" s="4">
        <f t="shared" si="78"/>
        <v>1</v>
      </c>
    </row>
    <row r="293" spans="1:15" x14ac:dyDescent="0.25">
      <c r="A293" t="s">
        <v>52</v>
      </c>
      <c r="B293" t="s">
        <v>10</v>
      </c>
      <c r="C293" s="1">
        <v>1987</v>
      </c>
      <c r="D293" s="1">
        <v>2215</v>
      </c>
      <c r="E293" s="1">
        <f t="shared" si="87"/>
        <v>228</v>
      </c>
      <c r="F293" s="3">
        <f t="shared" si="88"/>
        <v>1.2142736039009394E-2</v>
      </c>
      <c r="H293" s="4"/>
      <c r="I293" s="4"/>
      <c r="J293" s="4"/>
      <c r="K293" s="4"/>
      <c r="L293" s="4"/>
      <c r="M293" s="4"/>
      <c r="N293" s="4"/>
      <c r="O293" s="4">
        <f t="shared" si="78"/>
        <v>0</v>
      </c>
    </row>
    <row r="294" spans="1:15" x14ac:dyDescent="0.25">
      <c r="A294" t="s">
        <v>52</v>
      </c>
      <c r="B294" t="s">
        <v>11</v>
      </c>
      <c r="C294" s="1">
        <v>11516</v>
      </c>
      <c r="D294" s="1">
        <v>10614</v>
      </c>
      <c r="E294" s="1">
        <f t="shared" si="87"/>
        <v>-902</v>
      </c>
      <c r="F294" s="3">
        <f t="shared" si="88"/>
        <v>-9.0216681405116406E-3</v>
      </c>
      <c r="H294" s="4"/>
      <c r="I294" s="4"/>
      <c r="J294" s="4"/>
      <c r="K294" s="4"/>
      <c r="L294" s="4">
        <v>1</v>
      </c>
      <c r="M294" s="4"/>
      <c r="N294" s="4"/>
      <c r="O294" s="4">
        <f t="shared" si="78"/>
        <v>1</v>
      </c>
    </row>
    <row r="295" spans="1:15" x14ac:dyDescent="0.25">
      <c r="C295" s="1">
        <f>SUM(C290:C294)</f>
        <v>13806</v>
      </c>
      <c r="D295" s="1">
        <f>SUM(D290:D294)</f>
        <v>13154</v>
      </c>
      <c r="E295" s="1">
        <f t="shared" si="87"/>
        <v>-652</v>
      </c>
      <c r="F295" s="3">
        <f t="shared" si="88"/>
        <v>-5.3608441577965849E-3</v>
      </c>
      <c r="H295" s="4"/>
      <c r="I295" s="4"/>
      <c r="J295" s="4"/>
      <c r="K295" s="4"/>
      <c r="L295" s="4"/>
      <c r="M295" s="4">
        <v>1</v>
      </c>
      <c r="N295" s="4"/>
      <c r="O295" s="4">
        <f t="shared" si="78"/>
        <v>1</v>
      </c>
    </row>
    <row r="296" spans="1:15" x14ac:dyDescent="0.25">
      <c r="C296" s="1"/>
      <c r="D296" s="1"/>
      <c r="H296" s="4"/>
      <c r="I296" s="4"/>
      <c r="J296" s="4"/>
      <c r="K296" s="4"/>
      <c r="L296" s="4"/>
      <c r="M296" s="4"/>
      <c r="N296" s="4"/>
      <c r="O296" s="4">
        <f t="shared" si="78"/>
        <v>0</v>
      </c>
    </row>
    <row r="297" spans="1:15" x14ac:dyDescent="0.25">
      <c r="A297" t="s">
        <v>53</v>
      </c>
      <c r="B297" t="s">
        <v>7</v>
      </c>
      <c r="C297" s="1">
        <v>3002</v>
      </c>
      <c r="D297" s="1">
        <v>3104</v>
      </c>
      <c r="E297" s="1">
        <f>+D297-C297</f>
        <v>102</v>
      </c>
      <c r="F297" s="3">
        <f>+(D297/C297)^(1/9)-1</f>
        <v>3.7194410287952895E-3</v>
      </c>
      <c r="H297" s="4"/>
      <c r="I297" s="4"/>
      <c r="J297" s="4"/>
      <c r="K297" s="4"/>
      <c r="L297" s="4"/>
      <c r="M297" s="4"/>
      <c r="N297" s="4"/>
      <c r="O297" s="4">
        <f t="shared" si="78"/>
        <v>0</v>
      </c>
    </row>
    <row r="298" spans="1:15" x14ac:dyDescent="0.25">
      <c r="A298" t="s">
        <v>53</v>
      </c>
      <c r="B298" t="s">
        <v>8</v>
      </c>
      <c r="C298">
        <v>210</v>
      </c>
      <c r="D298">
        <v>266</v>
      </c>
      <c r="E298" s="1">
        <f t="shared" ref="E298:E302" si="89">+D298-C298</f>
        <v>56</v>
      </c>
      <c r="F298" s="3">
        <f t="shared" ref="F298:F302" si="90">+(D298/C298)^(1/9)-1</f>
        <v>2.6613395822093766E-2</v>
      </c>
      <c r="H298" s="4"/>
      <c r="I298" s="4"/>
      <c r="J298" s="4"/>
      <c r="K298" s="4"/>
      <c r="L298" s="4"/>
      <c r="M298" s="4"/>
      <c r="N298" s="4"/>
      <c r="O298" s="4">
        <f t="shared" si="78"/>
        <v>0</v>
      </c>
    </row>
    <row r="299" spans="1:15" x14ac:dyDescent="0.25">
      <c r="A299" t="s">
        <v>53</v>
      </c>
      <c r="B299" t="s">
        <v>9</v>
      </c>
      <c r="C299">
        <v>112</v>
      </c>
      <c r="D299">
        <v>119</v>
      </c>
      <c r="E299" s="1">
        <f t="shared" si="89"/>
        <v>7</v>
      </c>
      <c r="F299" s="3">
        <f t="shared" si="90"/>
        <v>6.7588074311173418E-3</v>
      </c>
      <c r="H299" s="4"/>
      <c r="I299" s="4"/>
      <c r="J299" s="4"/>
      <c r="K299" s="4"/>
      <c r="L299" s="4"/>
      <c r="M299" s="4"/>
      <c r="N299" s="4"/>
      <c r="O299" s="4">
        <f t="shared" si="78"/>
        <v>0</v>
      </c>
    </row>
    <row r="300" spans="1:15" x14ac:dyDescent="0.25">
      <c r="A300" t="s">
        <v>53</v>
      </c>
      <c r="B300" t="s">
        <v>10</v>
      </c>
      <c r="C300" s="1">
        <v>2812</v>
      </c>
      <c r="D300" s="1">
        <v>3421</v>
      </c>
      <c r="E300" s="1">
        <f t="shared" si="89"/>
        <v>609</v>
      </c>
      <c r="F300" s="3">
        <f t="shared" si="90"/>
        <v>2.2020838339744886E-2</v>
      </c>
      <c r="H300" s="4"/>
      <c r="I300" s="4"/>
      <c r="J300" s="4"/>
      <c r="K300" s="4"/>
      <c r="L300" s="4"/>
      <c r="M300" s="4"/>
      <c r="N300" s="4"/>
      <c r="O300" s="4">
        <f t="shared" si="78"/>
        <v>0</v>
      </c>
    </row>
    <row r="301" spans="1:15" x14ac:dyDescent="0.25">
      <c r="A301" t="s">
        <v>53</v>
      </c>
      <c r="B301" t="s">
        <v>11</v>
      </c>
      <c r="C301" s="1">
        <v>19396</v>
      </c>
      <c r="D301" s="1">
        <v>19502</v>
      </c>
      <c r="E301" s="1">
        <f t="shared" si="89"/>
        <v>106</v>
      </c>
      <c r="F301" s="3">
        <f t="shared" si="90"/>
        <v>6.0575730465517452E-4</v>
      </c>
      <c r="H301" s="4"/>
      <c r="I301" s="4"/>
      <c r="J301" s="4"/>
      <c r="K301" s="4"/>
      <c r="L301" s="4"/>
      <c r="M301" s="4"/>
      <c r="N301" s="4"/>
      <c r="O301" s="4">
        <f t="shared" si="78"/>
        <v>0</v>
      </c>
    </row>
    <row r="302" spans="1:15" x14ac:dyDescent="0.25">
      <c r="C302" s="1">
        <f>SUM(C297:C301)</f>
        <v>25532</v>
      </c>
      <c r="D302" s="1">
        <f t="shared" ref="D302:E302" si="91">SUM(D297:D301)</f>
        <v>26412</v>
      </c>
      <c r="E302" s="1">
        <f t="shared" si="91"/>
        <v>880</v>
      </c>
      <c r="F302" s="3">
        <f t="shared" si="90"/>
        <v>3.7721952132359071E-3</v>
      </c>
      <c r="H302" s="4"/>
      <c r="I302" s="4"/>
      <c r="J302" s="4"/>
      <c r="K302" s="4"/>
      <c r="L302" s="4"/>
      <c r="M302" s="4"/>
      <c r="N302" s="4"/>
      <c r="O302" s="4">
        <f t="shared" si="78"/>
        <v>0</v>
      </c>
    </row>
    <row r="303" spans="1:15" x14ac:dyDescent="0.25">
      <c r="C303" s="1"/>
      <c r="D303" s="1"/>
      <c r="H303" s="4"/>
      <c r="I303" s="4"/>
      <c r="J303" s="4"/>
      <c r="K303" s="4"/>
      <c r="L303" s="4"/>
      <c r="M303" s="4"/>
      <c r="N303" s="4"/>
      <c r="O303" s="4">
        <f t="shared" si="78"/>
        <v>0</v>
      </c>
    </row>
    <row r="304" spans="1:15" x14ac:dyDescent="0.25">
      <c r="A304" t="s">
        <v>54</v>
      </c>
      <c r="B304" t="s">
        <v>7</v>
      </c>
      <c r="C304">
        <v>304</v>
      </c>
      <c r="D304">
        <v>325</v>
      </c>
      <c r="E304" s="1">
        <f>+D304-C304</f>
        <v>21</v>
      </c>
      <c r="F304" s="3">
        <f>+(D304/C304)^(1/9)-1</f>
        <v>7.4495532052896163E-3</v>
      </c>
      <c r="H304" s="4"/>
      <c r="I304" s="4"/>
      <c r="J304" s="4"/>
      <c r="K304" s="4"/>
      <c r="L304" s="4"/>
      <c r="M304" s="4"/>
      <c r="N304" s="4"/>
      <c r="O304" s="4">
        <f t="shared" si="78"/>
        <v>0</v>
      </c>
    </row>
    <row r="305" spans="1:15" x14ac:dyDescent="0.25">
      <c r="A305" t="s">
        <v>54</v>
      </c>
      <c r="B305" t="s">
        <v>8</v>
      </c>
      <c r="C305">
        <v>357</v>
      </c>
      <c r="D305">
        <v>445</v>
      </c>
      <c r="E305" s="1">
        <f t="shared" ref="E305:E309" si="92">+D305-C305</f>
        <v>88</v>
      </c>
      <c r="F305" s="3">
        <f t="shared" ref="F305:F309" si="93">+(D305/C305)^(1/9)-1</f>
        <v>2.4784201803050188E-2</v>
      </c>
      <c r="H305" s="4"/>
      <c r="I305" s="4"/>
      <c r="J305" s="4"/>
      <c r="K305" s="4"/>
      <c r="L305" s="4"/>
      <c r="M305" s="4"/>
      <c r="N305" s="4"/>
      <c r="O305" s="4">
        <f t="shared" si="78"/>
        <v>0</v>
      </c>
    </row>
    <row r="306" spans="1:15" x14ac:dyDescent="0.25">
      <c r="A306" t="s">
        <v>54</v>
      </c>
      <c r="B306" t="s">
        <v>9</v>
      </c>
      <c r="C306">
        <v>197</v>
      </c>
      <c r="D306">
        <v>205</v>
      </c>
      <c r="E306" s="1">
        <f t="shared" si="92"/>
        <v>8</v>
      </c>
      <c r="F306" s="3">
        <f t="shared" si="93"/>
        <v>4.4327122435581234E-3</v>
      </c>
      <c r="H306" s="4"/>
      <c r="I306" s="4"/>
      <c r="J306" s="4"/>
      <c r="K306" s="4"/>
      <c r="L306" s="4"/>
      <c r="M306" s="4"/>
      <c r="N306" s="4"/>
      <c r="O306" s="4">
        <f t="shared" si="78"/>
        <v>0</v>
      </c>
    </row>
    <row r="307" spans="1:15" x14ac:dyDescent="0.25">
      <c r="A307" t="s">
        <v>54</v>
      </c>
      <c r="B307" t="s">
        <v>10</v>
      </c>
      <c r="C307" s="1">
        <v>8107</v>
      </c>
      <c r="D307" s="1">
        <v>9483</v>
      </c>
      <c r="E307" s="1">
        <f t="shared" si="92"/>
        <v>1376</v>
      </c>
      <c r="F307" s="3">
        <f t="shared" si="93"/>
        <v>1.7571803086161797E-2</v>
      </c>
      <c r="H307" s="4"/>
      <c r="I307" s="4"/>
      <c r="J307" s="4"/>
      <c r="K307" s="4"/>
      <c r="L307" s="4"/>
      <c r="M307" s="4"/>
      <c r="N307" s="4"/>
      <c r="O307" s="4">
        <f t="shared" si="78"/>
        <v>0</v>
      </c>
    </row>
    <row r="308" spans="1:15" x14ac:dyDescent="0.25">
      <c r="A308" t="s">
        <v>54</v>
      </c>
      <c r="B308" t="s">
        <v>11</v>
      </c>
      <c r="C308" s="1">
        <v>32223</v>
      </c>
      <c r="D308" s="1">
        <v>32301</v>
      </c>
      <c r="E308" s="1">
        <f t="shared" si="92"/>
        <v>78</v>
      </c>
      <c r="F308" s="3">
        <f t="shared" si="93"/>
        <v>2.6867010953623982E-4</v>
      </c>
      <c r="H308" s="4"/>
      <c r="I308" s="4"/>
      <c r="J308" s="4"/>
      <c r="K308" s="4"/>
      <c r="L308" s="4"/>
      <c r="M308" s="4"/>
      <c r="N308" s="4"/>
      <c r="O308" s="4">
        <f t="shared" si="78"/>
        <v>0</v>
      </c>
    </row>
    <row r="309" spans="1:15" x14ac:dyDescent="0.25">
      <c r="C309" s="1">
        <f>SUM(C304:C308)</f>
        <v>41188</v>
      </c>
      <c r="D309" s="1">
        <f>SUM(D304:D308)</f>
        <v>42759</v>
      </c>
      <c r="E309" s="1">
        <f t="shared" si="92"/>
        <v>1571</v>
      </c>
      <c r="F309" s="3">
        <f t="shared" si="93"/>
        <v>4.167855646284746E-3</v>
      </c>
      <c r="H309" s="4"/>
      <c r="I309" s="4"/>
      <c r="J309" s="4"/>
      <c r="K309" s="4"/>
      <c r="L309" s="4"/>
      <c r="M309" s="4"/>
      <c r="N309" s="4"/>
      <c r="O309" s="4">
        <f t="shared" si="78"/>
        <v>0</v>
      </c>
    </row>
    <row r="310" spans="1:15" x14ac:dyDescent="0.25">
      <c r="C310" s="1"/>
      <c r="D310" s="1"/>
      <c r="H310" s="4"/>
      <c r="I310" s="4"/>
      <c r="J310" s="4"/>
      <c r="K310" s="4"/>
      <c r="L310" s="4"/>
      <c r="M310" s="4"/>
      <c r="N310" s="4"/>
      <c r="O310" s="4">
        <f t="shared" si="78"/>
        <v>0</v>
      </c>
    </row>
    <row r="311" spans="1:15" x14ac:dyDescent="0.25">
      <c r="A311" t="s">
        <v>55</v>
      </c>
      <c r="B311" t="s">
        <v>7</v>
      </c>
      <c r="C311">
        <v>147</v>
      </c>
      <c r="D311">
        <v>152</v>
      </c>
      <c r="E311" s="1">
        <f>+D311-C311</f>
        <v>5</v>
      </c>
      <c r="F311" s="3">
        <f>+(D311/C311)^(1/9)-1</f>
        <v>3.7233516341776962E-3</v>
      </c>
      <c r="H311" s="4"/>
      <c r="I311" s="4"/>
      <c r="J311" s="4"/>
      <c r="K311" s="4"/>
      <c r="L311" s="4"/>
      <c r="M311" s="4"/>
      <c r="N311" s="4"/>
      <c r="O311" s="4">
        <f t="shared" si="78"/>
        <v>0</v>
      </c>
    </row>
    <row r="312" spans="1:15" x14ac:dyDescent="0.25">
      <c r="A312" t="s">
        <v>55</v>
      </c>
      <c r="B312" t="s">
        <v>8</v>
      </c>
      <c r="C312">
        <v>194</v>
      </c>
      <c r="D312">
        <v>237</v>
      </c>
      <c r="E312" s="1">
        <f t="shared" ref="E312:E316" si="94">+D312-C312</f>
        <v>43</v>
      </c>
      <c r="F312" s="3">
        <f t="shared" ref="F312:F316" si="95">+(D312/C312)^(1/9)-1</f>
        <v>2.2493922012035705E-2</v>
      </c>
      <c r="H312" s="4"/>
      <c r="I312" s="4"/>
      <c r="J312" s="4"/>
      <c r="K312" s="4"/>
      <c r="L312" s="4"/>
      <c r="M312" s="4"/>
      <c r="N312" s="4"/>
      <c r="O312" s="4">
        <f t="shared" si="78"/>
        <v>0</v>
      </c>
    </row>
    <row r="313" spans="1:15" x14ac:dyDescent="0.25">
      <c r="A313" t="s">
        <v>55</v>
      </c>
      <c r="B313" t="s">
        <v>9</v>
      </c>
      <c r="C313">
        <v>794</v>
      </c>
      <c r="D313">
        <v>812</v>
      </c>
      <c r="E313" s="1">
        <f t="shared" si="94"/>
        <v>18</v>
      </c>
      <c r="F313" s="3">
        <f t="shared" si="95"/>
        <v>2.4938688543125753E-3</v>
      </c>
      <c r="H313" s="4"/>
      <c r="I313" s="4"/>
      <c r="J313" s="4"/>
      <c r="K313" s="4"/>
      <c r="L313" s="4"/>
      <c r="M313" s="4"/>
      <c r="N313" s="4"/>
      <c r="O313" s="4">
        <f t="shared" si="78"/>
        <v>0</v>
      </c>
    </row>
    <row r="314" spans="1:15" x14ac:dyDescent="0.25">
      <c r="A314" t="s">
        <v>55</v>
      </c>
      <c r="B314" t="s">
        <v>10</v>
      </c>
      <c r="C314" s="1">
        <v>9507</v>
      </c>
      <c r="D314" s="1">
        <v>10974</v>
      </c>
      <c r="E314" s="1">
        <f t="shared" si="94"/>
        <v>1467</v>
      </c>
      <c r="F314" s="3">
        <f t="shared" si="95"/>
        <v>1.6072288358527365E-2</v>
      </c>
      <c r="H314" s="4"/>
      <c r="I314" s="4"/>
      <c r="J314" s="4"/>
      <c r="K314" s="4"/>
      <c r="L314" s="4"/>
      <c r="M314" s="4"/>
      <c r="N314" s="4"/>
      <c r="O314" s="4">
        <f t="shared" si="78"/>
        <v>0</v>
      </c>
    </row>
    <row r="315" spans="1:15" x14ac:dyDescent="0.25">
      <c r="A315" t="s">
        <v>55</v>
      </c>
      <c r="B315" t="s">
        <v>11</v>
      </c>
      <c r="C315" s="1">
        <v>17554</v>
      </c>
      <c r="D315" s="1">
        <v>16553</v>
      </c>
      <c r="E315" s="1">
        <f t="shared" si="94"/>
        <v>-1001</v>
      </c>
      <c r="F315" s="3">
        <f t="shared" si="95"/>
        <v>-6.5025982176182273E-3</v>
      </c>
      <c r="H315" s="4"/>
      <c r="I315" s="4"/>
      <c r="J315" s="4"/>
      <c r="K315" s="4"/>
      <c r="L315" s="4">
        <v>1</v>
      </c>
      <c r="M315" s="4"/>
      <c r="N315" s="4"/>
      <c r="O315" s="4">
        <f t="shared" si="78"/>
        <v>1</v>
      </c>
    </row>
    <row r="316" spans="1:15" x14ac:dyDescent="0.25">
      <c r="C316" s="1">
        <f>SUM(C311:C315)</f>
        <v>28196</v>
      </c>
      <c r="D316" s="1">
        <f t="shared" ref="D316" si="96">SUM(D311:D315)</f>
        <v>28728</v>
      </c>
      <c r="E316" s="1">
        <f t="shared" ref="E316" si="97">SUM(E311:E315)</f>
        <v>532</v>
      </c>
      <c r="F316" s="3">
        <f t="shared" si="95"/>
        <v>2.0790619263462151E-3</v>
      </c>
      <c r="H316" s="4"/>
      <c r="I316" s="4"/>
      <c r="J316" s="4"/>
      <c r="K316" s="4"/>
      <c r="L316" s="4"/>
      <c r="M316" s="4"/>
      <c r="N316" s="4"/>
      <c r="O316" s="4">
        <f t="shared" si="78"/>
        <v>0</v>
      </c>
    </row>
    <row r="317" spans="1:15" x14ac:dyDescent="0.25">
      <c r="C317" s="1"/>
      <c r="D317" s="1"/>
      <c r="H317" s="4"/>
      <c r="I317" s="4"/>
      <c r="J317" s="4"/>
      <c r="K317" s="4"/>
      <c r="L317" s="4"/>
      <c r="M317" s="4"/>
      <c r="N317" s="4"/>
      <c r="O317" s="4">
        <f t="shared" si="78"/>
        <v>0</v>
      </c>
    </row>
    <row r="318" spans="1:15" x14ac:dyDescent="0.25">
      <c r="A318" t="s">
        <v>56</v>
      </c>
      <c r="B318" t="s">
        <v>7</v>
      </c>
      <c r="C318">
        <v>158</v>
      </c>
      <c r="D318">
        <v>153</v>
      </c>
      <c r="E318" s="1">
        <f>+D318-C318</f>
        <v>-5</v>
      </c>
      <c r="F318" s="3">
        <f>+(D318/C318)^(1/9)-1</f>
        <v>-3.5666367906598273E-3</v>
      </c>
      <c r="H318" s="4">
        <v>1</v>
      </c>
      <c r="I318" s="4"/>
      <c r="J318" s="4"/>
      <c r="K318" s="4"/>
      <c r="L318" s="4"/>
      <c r="M318" s="4"/>
      <c r="N318" s="4"/>
      <c r="O318" s="4">
        <f t="shared" si="78"/>
        <v>1</v>
      </c>
    </row>
    <row r="319" spans="1:15" x14ac:dyDescent="0.25">
      <c r="A319" t="s">
        <v>56</v>
      </c>
      <c r="B319" t="s">
        <v>8</v>
      </c>
      <c r="C319">
        <v>183</v>
      </c>
      <c r="D319">
        <v>211</v>
      </c>
      <c r="E319" s="1">
        <f t="shared" ref="E319:E323" si="98">+D319-C319</f>
        <v>28</v>
      </c>
      <c r="F319" s="3">
        <f t="shared" ref="F319:F323" si="99">+(D319/C319)^(1/9)-1</f>
        <v>1.5944893454473252E-2</v>
      </c>
      <c r="H319" s="4"/>
      <c r="I319" s="4"/>
      <c r="J319" s="4"/>
      <c r="K319" s="4"/>
      <c r="L319" s="4"/>
      <c r="M319" s="4"/>
      <c r="N319" s="4"/>
      <c r="O319" s="4">
        <f t="shared" si="78"/>
        <v>0</v>
      </c>
    </row>
    <row r="320" spans="1:15" x14ac:dyDescent="0.25">
      <c r="A320" t="s">
        <v>56</v>
      </c>
      <c r="B320" t="s">
        <v>9</v>
      </c>
      <c r="C320">
        <v>125</v>
      </c>
      <c r="D320">
        <v>122</v>
      </c>
      <c r="E320" s="1">
        <f t="shared" si="98"/>
        <v>-3</v>
      </c>
      <c r="F320" s="3">
        <f t="shared" si="99"/>
        <v>-2.6955485304577254E-3</v>
      </c>
      <c r="H320" s="4"/>
      <c r="I320" s="4"/>
      <c r="J320" s="4">
        <v>1</v>
      </c>
      <c r="K320" s="4"/>
      <c r="L320" s="4"/>
      <c r="M320" s="4"/>
      <c r="N320" s="4"/>
      <c r="O320" s="4">
        <f t="shared" si="78"/>
        <v>1</v>
      </c>
    </row>
    <row r="321" spans="1:15" x14ac:dyDescent="0.25">
      <c r="A321" t="s">
        <v>56</v>
      </c>
      <c r="B321" t="s">
        <v>10</v>
      </c>
      <c r="C321" s="1">
        <v>7598</v>
      </c>
      <c r="D321" s="1">
        <v>8322</v>
      </c>
      <c r="E321" s="1">
        <f t="shared" si="98"/>
        <v>724</v>
      </c>
      <c r="F321" s="3">
        <f t="shared" si="99"/>
        <v>1.0164371584691079E-2</v>
      </c>
      <c r="H321" s="4"/>
      <c r="I321" s="4"/>
      <c r="J321" s="4"/>
      <c r="K321" s="4"/>
      <c r="L321" s="4"/>
      <c r="M321" s="4"/>
      <c r="N321" s="4"/>
      <c r="O321" s="4">
        <f t="shared" si="78"/>
        <v>0</v>
      </c>
    </row>
    <row r="322" spans="1:15" x14ac:dyDescent="0.25">
      <c r="A322" t="s">
        <v>56</v>
      </c>
      <c r="B322" t="s">
        <v>11</v>
      </c>
      <c r="C322" s="1">
        <v>10772</v>
      </c>
      <c r="D322" s="1">
        <v>9522</v>
      </c>
      <c r="E322" s="1">
        <f t="shared" si="98"/>
        <v>-1250</v>
      </c>
      <c r="F322" s="3">
        <f t="shared" si="99"/>
        <v>-1.3611543003255178E-2</v>
      </c>
      <c r="H322" s="4"/>
      <c r="I322" s="4"/>
      <c r="J322" s="4"/>
      <c r="K322" s="4"/>
      <c r="L322" s="4">
        <v>1</v>
      </c>
      <c r="M322" s="4"/>
      <c r="N322" s="4"/>
      <c r="O322" s="4">
        <f t="shared" si="78"/>
        <v>1</v>
      </c>
    </row>
    <row r="323" spans="1:15" x14ac:dyDescent="0.25">
      <c r="C323" s="1">
        <f>SUM(C318:C322)</f>
        <v>18836</v>
      </c>
      <c r="D323" s="1">
        <f>SUM(D318:D322)</f>
        <v>18330</v>
      </c>
      <c r="E323" s="1">
        <f t="shared" si="98"/>
        <v>-506</v>
      </c>
      <c r="F323" s="3">
        <f t="shared" si="99"/>
        <v>-3.0210796081494573E-3</v>
      </c>
      <c r="H323" s="4"/>
      <c r="I323" s="4"/>
      <c r="J323" s="4"/>
      <c r="K323" s="4"/>
      <c r="L323" s="4"/>
      <c r="M323" s="4">
        <v>1</v>
      </c>
      <c r="N323" s="4"/>
      <c r="O323" s="4">
        <f t="shared" si="78"/>
        <v>1</v>
      </c>
    </row>
    <row r="324" spans="1:15" x14ac:dyDescent="0.25">
      <c r="C324" s="1"/>
      <c r="D324" s="1"/>
      <c r="H324" s="4"/>
      <c r="I324" s="4"/>
      <c r="J324" s="4"/>
      <c r="K324" s="4"/>
      <c r="L324" s="4"/>
      <c r="M324" s="4"/>
      <c r="N324" s="4"/>
      <c r="O324" s="4">
        <f t="shared" ref="O324:O387" si="100">IF(F324&lt;0,1,0)</f>
        <v>0</v>
      </c>
    </row>
    <row r="325" spans="1:15" x14ac:dyDescent="0.25">
      <c r="A325" t="s">
        <v>57</v>
      </c>
      <c r="B325" t="s">
        <v>7</v>
      </c>
      <c r="C325">
        <v>25</v>
      </c>
      <c r="D325">
        <v>30</v>
      </c>
      <c r="E325" s="1">
        <f>+D325-C325</f>
        <v>5</v>
      </c>
      <c r="F325" s="3">
        <f>+(D325/C325)^(1/9)-1</f>
        <v>2.046453567684825E-2</v>
      </c>
      <c r="H325" s="4"/>
      <c r="I325" s="4"/>
      <c r="J325" s="4"/>
      <c r="K325" s="4"/>
      <c r="L325" s="4"/>
      <c r="M325" s="4"/>
      <c r="N325" s="4"/>
      <c r="O325" s="4">
        <f t="shared" si="100"/>
        <v>0</v>
      </c>
    </row>
    <row r="326" spans="1:15" x14ac:dyDescent="0.25">
      <c r="A326" t="s">
        <v>57</v>
      </c>
      <c r="B326" t="s">
        <v>8</v>
      </c>
      <c r="C326">
        <v>37</v>
      </c>
      <c r="D326">
        <v>48</v>
      </c>
      <c r="E326" s="1">
        <f t="shared" ref="E326:E330" si="101">+D326-C326</f>
        <v>11</v>
      </c>
      <c r="F326" s="3">
        <f t="shared" ref="F326:F330" si="102">+(D326/C326)^(1/9)-1</f>
        <v>2.9342598154335153E-2</v>
      </c>
      <c r="H326" s="4"/>
      <c r="I326" s="4"/>
      <c r="J326" s="4"/>
      <c r="K326" s="4"/>
      <c r="L326" s="4"/>
      <c r="M326" s="4"/>
      <c r="N326" s="4"/>
      <c r="O326" s="4">
        <f t="shared" si="100"/>
        <v>0</v>
      </c>
    </row>
    <row r="327" spans="1:15" x14ac:dyDescent="0.25">
      <c r="A327" t="s">
        <v>57</v>
      </c>
      <c r="B327" t="s">
        <v>9</v>
      </c>
      <c r="C327">
        <v>12</v>
      </c>
      <c r="D327">
        <v>12</v>
      </c>
      <c r="E327" s="1">
        <f t="shared" si="101"/>
        <v>0</v>
      </c>
      <c r="F327" s="3">
        <f t="shared" si="102"/>
        <v>0</v>
      </c>
      <c r="H327" s="4"/>
      <c r="I327" s="4"/>
      <c r="J327" s="4"/>
      <c r="K327" s="4"/>
      <c r="L327" s="4"/>
      <c r="M327" s="4"/>
      <c r="N327" s="4"/>
      <c r="O327" s="4">
        <f t="shared" si="100"/>
        <v>0</v>
      </c>
    </row>
    <row r="328" spans="1:15" x14ac:dyDescent="0.25">
      <c r="A328" t="s">
        <v>57</v>
      </c>
      <c r="B328" t="s">
        <v>10</v>
      </c>
      <c r="C328">
        <v>195</v>
      </c>
      <c r="D328">
        <v>245</v>
      </c>
      <c r="E328" s="1">
        <f t="shared" si="101"/>
        <v>50</v>
      </c>
      <c r="F328" s="3">
        <f t="shared" si="102"/>
        <v>2.5686426089976289E-2</v>
      </c>
      <c r="H328" s="4"/>
      <c r="I328" s="4"/>
      <c r="J328" s="4"/>
      <c r="K328" s="4"/>
      <c r="L328" s="4"/>
      <c r="M328" s="4"/>
      <c r="N328" s="4"/>
      <c r="O328" s="4">
        <f t="shared" si="100"/>
        <v>0</v>
      </c>
    </row>
    <row r="329" spans="1:15" x14ac:dyDescent="0.25">
      <c r="A329" t="s">
        <v>57</v>
      </c>
      <c r="B329" t="s">
        <v>11</v>
      </c>
      <c r="C329" s="1">
        <v>4178</v>
      </c>
      <c r="D329" s="1">
        <v>4513</v>
      </c>
      <c r="E329" s="1">
        <f t="shared" si="101"/>
        <v>335</v>
      </c>
      <c r="F329" s="3">
        <f t="shared" si="102"/>
        <v>8.6067668059537361E-3</v>
      </c>
      <c r="H329" s="4"/>
      <c r="I329" s="4"/>
      <c r="J329" s="4"/>
      <c r="K329" s="4"/>
      <c r="L329" s="4"/>
      <c r="M329" s="4"/>
      <c r="N329" s="4"/>
      <c r="O329" s="4">
        <f t="shared" si="100"/>
        <v>0</v>
      </c>
    </row>
    <row r="330" spans="1:15" x14ac:dyDescent="0.25">
      <c r="C330" s="1">
        <f>SUM(C325:C329)</f>
        <v>4447</v>
      </c>
      <c r="D330" s="1">
        <f>SUM(D325:D329)</f>
        <v>4848</v>
      </c>
      <c r="E330" s="1">
        <f t="shared" si="101"/>
        <v>401</v>
      </c>
      <c r="F330" s="3">
        <f t="shared" si="102"/>
        <v>9.6391083981424153E-3</v>
      </c>
      <c r="H330" s="4"/>
      <c r="I330" s="4"/>
      <c r="J330" s="4"/>
      <c r="K330" s="4"/>
      <c r="L330" s="4"/>
      <c r="M330" s="4"/>
      <c r="N330" s="4"/>
      <c r="O330" s="4">
        <f t="shared" si="100"/>
        <v>0</v>
      </c>
    </row>
    <row r="331" spans="1:15" x14ac:dyDescent="0.25">
      <c r="C331" s="1"/>
      <c r="D331" s="1"/>
      <c r="H331" s="4"/>
      <c r="I331" s="4"/>
      <c r="J331" s="4"/>
      <c r="K331" s="4"/>
      <c r="L331" s="4"/>
      <c r="M331" s="4"/>
      <c r="N331" s="4"/>
      <c r="O331" s="4">
        <f t="shared" si="100"/>
        <v>0</v>
      </c>
    </row>
    <row r="332" spans="1:15" x14ac:dyDescent="0.25">
      <c r="A332" t="s">
        <v>58</v>
      </c>
      <c r="B332" t="s">
        <v>7</v>
      </c>
      <c r="C332">
        <v>174</v>
      </c>
      <c r="D332">
        <v>206</v>
      </c>
      <c r="E332" s="1">
        <f>+D332-C332</f>
        <v>32</v>
      </c>
      <c r="F332" s="3">
        <f>+(D332/C332)^(1/9)-1</f>
        <v>1.8934908518655424E-2</v>
      </c>
      <c r="H332" s="4"/>
      <c r="I332" s="4"/>
      <c r="J332" s="4"/>
      <c r="K332" s="4"/>
      <c r="L332" s="4"/>
      <c r="M332" s="4"/>
      <c r="N332" s="4"/>
      <c r="O332" s="4">
        <f t="shared" si="100"/>
        <v>0</v>
      </c>
    </row>
    <row r="333" spans="1:15" x14ac:dyDescent="0.25">
      <c r="A333" t="s">
        <v>58</v>
      </c>
      <c r="B333" t="s">
        <v>8</v>
      </c>
      <c r="C333">
        <v>151</v>
      </c>
      <c r="D333">
        <v>224</v>
      </c>
      <c r="E333" s="1">
        <f t="shared" ref="E333:E337" si="103">+D333-C333</f>
        <v>73</v>
      </c>
      <c r="F333" s="3">
        <f t="shared" ref="F333:F337" si="104">+(D333/C333)^(1/9)-1</f>
        <v>4.4792674721580328E-2</v>
      </c>
      <c r="H333" s="4"/>
      <c r="I333" s="4"/>
      <c r="J333" s="4"/>
      <c r="K333" s="4"/>
      <c r="L333" s="4"/>
      <c r="M333" s="4"/>
      <c r="N333" s="4"/>
      <c r="O333" s="4">
        <f t="shared" si="100"/>
        <v>0</v>
      </c>
    </row>
    <row r="334" spans="1:15" x14ac:dyDescent="0.25">
      <c r="A334" t="s">
        <v>58</v>
      </c>
      <c r="B334" t="s">
        <v>9</v>
      </c>
      <c r="C334">
        <v>108</v>
      </c>
      <c r="D334">
        <v>132</v>
      </c>
      <c r="E334" s="1">
        <f t="shared" si="103"/>
        <v>24</v>
      </c>
      <c r="F334" s="3">
        <f t="shared" si="104"/>
        <v>2.2547174131222203E-2</v>
      </c>
      <c r="H334" s="4"/>
      <c r="I334" s="4"/>
      <c r="J334" s="4"/>
      <c r="K334" s="4"/>
      <c r="L334" s="4"/>
      <c r="M334" s="4"/>
      <c r="N334" s="4"/>
      <c r="O334" s="4">
        <f t="shared" si="100"/>
        <v>0</v>
      </c>
    </row>
    <row r="335" spans="1:15" x14ac:dyDescent="0.25">
      <c r="A335" t="s">
        <v>58</v>
      </c>
      <c r="B335" t="s">
        <v>10</v>
      </c>
      <c r="C335">
        <v>785</v>
      </c>
      <c r="D335" s="1">
        <v>1084</v>
      </c>
      <c r="E335" s="1">
        <f t="shared" si="103"/>
        <v>299</v>
      </c>
      <c r="F335" s="3">
        <f t="shared" si="104"/>
        <v>3.6509511448335807E-2</v>
      </c>
      <c r="H335" s="4"/>
      <c r="I335" s="4"/>
      <c r="J335" s="4"/>
      <c r="K335" s="4"/>
      <c r="L335" s="4"/>
      <c r="M335" s="4"/>
      <c r="N335" s="4"/>
      <c r="O335" s="4">
        <f t="shared" si="100"/>
        <v>0</v>
      </c>
    </row>
    <row r="336" spans="1:15" x14ac:dyDescent="0.25">
      <c r="A336" t="s">
        <v>58</v>
      </c>
      <c r="B336" t="s">
        <v>11</v>
      </c>
      <c r="C336" s="1">
        <v>15044</v>
      </c>
      <c r="D336" s="1">
        <v>17149</v>
      </c>
      <c r="E336" s="1">
        <f t="shared" si="103"/>
        <v>2105</v>
      </c>
      <c r="F336" s="3">
        <f t="shared" si="104"/>
        <v>1.4657564052102501E-2</v>
      </c>
      <c r="H336" s="4"/>
      <c r="I336" s="4"/>
      <c r="J336" s="4"/>
      <c r="K336" s="4"/>
      <c r="L336" s="4"/>
      <c r="M336" s="4"/>
      <c r="N336" s="4"/>
      <c r="O336" s="4">
        <f t="shared" si="100"/>
        <v>0</v>
      </c>
    </row>
    <row r="337" spans="1:15" x14ac:dyDescent="0.25">
      <c r="C337" s="1">
        <f>SUM(C332:C336)</f>
        <v>16262</v>
      </c>
      <c r="D337" s="1">
        <f>SUM(D332:D336)</f>
        <v>18795</v>
      </c>
      <c r="E337" s="1">
        <f t="shared" si="103"/>
        <v>2533</v>
      </c>
      <c r="F337" s="3">
        <f t="shared" si="104"/>
        <v>1.6214470523772562E-2</v>
      </c>
      <c r="H337" s="4"/>
      <c r="I337" s="4"/>
      <c r="J337" s="4"/>
      <c r="K337" s="4"/>
      <c r="L337" s="4"/>
      <c r="M337" s="4"/>
      <c r="N337" s="4"/>
      <c r="O337" s="4">
        <f t="shared" si="100"/>
        <v>0</v>
      </c>
    </row>
    <row r="338" spans="1:15" x14ac:dyDescent="0.25">
      <c r="C338" s="1"/>
      <c r="D338" s="1"/>
      <c r="H338" s="4"/>
      <c r="I338" s="4"/>
      <c r="J338" s="4"/>
      <c r="K338" s="4"/>
      <c r="L338" s="4"/>
      <c r="M338" s="4"/>
      <c r="N338" s="4"/>
      <c r="O338" s="4">
        <f t="shared" si="100"/>
        <v>0</v>
      </c>
    </row>
    <row r="339" spans="1:15" x14ac:dyDescent="0.25">
      <c r="A339" t="s">
        <v>59</v>
      </c>
      <c r="B339" t="s">
        <v>7</v>
      </c>
      <c r="C339">
        <v>18</v>
      </c>
      <c r="D339">
        <v>18</v>
      </c>
      <c r="E339" s="1">
        <f>+D339-C339</f>
        <v>0</v>
      </c>
      <c r="F339" s="3">
        <f>+(D339/C339)^(1/9)-1</f>
        <v>0</v>
      </c>
      <c r="H339" s="4"/>
      <c r="I339" s="4"/>
      <c r="J339" s="4"/>
      <c r="K339" s="4"/>
      <c r="L339" s="4"/>
      <c r="M339" s="4"/>
      <c r="N339" s="4"/>
      <c r="O339" s="4">
        <f t="shared" si="100"/>
        <v>0</v>
      </c>
    </row>
    <row r="340" spans="1:15" x14ac:dyDescent="0.25">
      <c r="A340" t="s">
        <v>59</v>
      </c>
      <c r="B340" t="s">
        <v>8</v>
      </c>
      <c r="C340">
        <v>36</v>
      </c>
      <c r="D340">
        <v>42</v>
      </c>
      <c r="E340" s="1">
        <f t="shared" ref="E340:E344" si="105">+D340-C340</f>
        <v>6</v>
      </c>
      <c r="F340" s="3">
        <f t="shared" ref="F340:F344" si="106">+(D340/C340)^(1/9)-1</f>
        <v>1.7275376039383783E-2</v>
      </c>
      <c r="H340" s="4"/>
      <c r="I340" s="4"/>
      <c r="J340" s="4"/>
      <c r="K340" s="4"/>
      <c r="L340" s="4"/>
      <c r="M340" s="4"/>
      <c r="N340" s="4"/>
      <c r="O340" s="4">
        <f t="shared" si="100"/>
        <v>0</v>
      </c>
    </row>
    <row r="341" spans="1:15" x14ac:dyDescent="0.25">
      <c r="A341" t="s">
        <v>59</v>
      </c>
      <c r="B341" t="s">
        <v>9</v>
      </c>
      <c r="C341">
        <v>18</v>
      </c>
      <c r="D341">
        <v>17</v>
      </c>
      <c r="E341" s="1">
        <f t="shared" si="105"/>
        <v>-1</v>
      </c>
      <c r="F341" s="3">
        <f t="shared" si="106"/>
        <v>-6.3308103100337965E-3</v>
      </c>
      <c r="H341" s="4"/>
      <c r="I341" s="4"/>
      <c r="J341" s="4">
        <v>1</v>
      </c>
      <c r="K341" s="4"/>
      <c r="L341" s="4"/>
      <c r="M341" s="4"/>
      <c r="N341" s="4"/>
      <c r="O341" s="4">
        <f t="shared" si="100"/>
        <v>1</v>
      </c>
    </row>
    <row r="342" spans="1:15" x14ac:dyDescent="0.25">
      <c r="A342" t="s">
        <v>59</v>
      </c>
      <c r="B342" t="s">
        <v>10</v>
      </c>
      <c r="C342">
        <v>832</v>
      </c>
      <c r="D342">
        <v>926</v>
      </c>
      <c r="E342" s="1">
        <f t="shared" si="105"/>
        <v>94</v>
      </c>
      <c r="F342" s="3">
        <f t="shared" si="106"/>
        <v>1.1964541944525786E-2</v>
      </c>
      <c r="H342" s="4"/>
      <c r="I342" s="4"/>
      <c r="J342" s="4"/>
      <c r="K342" s="4"/>
      <c r="L342" s="4"/>
      <c r="M342" s="4"/>
      <c r="N342" s="4"/>
      <c r="O342" s="4">
        <f t="shared" si="100"/>
        <v>0</v>
      </c>
    </row>
    <row r="343" spans="1:15" x14ac:dyDescent="0.25">
      <c r="A343" t="s">
        <v>59</v>
      </c>
      <c r="B343" t="s">
        <v>11</v>
      </c>
      <c r="C343" s="1">
        <v>3562</v>
      </c>
      <c r="D343" s="1">
        <v>3256</v>
      </c>
      <c r="E343" s="1">
        <f t="shared" si="105"/>
        <v>-306</v>
      </c>
      <c r="F343" s="3">
        <f t="shared" si="106"/>
        <v>-9.9306661172638977E-3</v>
      </c>
      <c r="H343" s="4"/>
      <c r="I343" s="4"/>
      <c r="J343" s="4"/>
      <c r="K343" s="4"/>
      <c r="L343" s="4">
        <v>1</v>
      </c>
      <c r="M343" s="4"/>
      <c r="N343" s="4"/>
      <c r="O343" s="4">
        <f t="shared" si="100"/>
        <v>1</v>
      </c>
    </row>
    <row r="344" spans="1:15" x14ac:dyDescent="0.25">
      <c r="C344" s="1">
        <f>SUM(C339:C343)</f>
        <v>4466</v>
      </c>
      <c r="D344" s="1">
        <f>SUM(D339:D343)</f>
        <v>4259</v>
      </c>
      <c r="E344" s="1">
        <f t="shared" si="105"/>
        <v>-207</v>
      </c>
      <c r="F344" s="3">
        <f t="shared" si="106"/>
        <v>-5.2593169397172623E-3</v>
      </c>
      <c r="H344" s="4"/>
      <c r="I344" s="4"/>
      <c r="J344" s="4"/>
      <c r="K344" s="4"/>
      <c r="L344" s="4"/>
      <c r="M344" s="4">
        <v>1</v>
      </c>
      <c r="N344" s="4"/>
      <c r="O344" s="4">
        <f t="shared" si="100"/>
        <v>1</v>
      </c>
    </row>
    <row r="345" spans="1:15" x14ac:dyDescent="0.25">
      <c r="C345" s="1"/>
      <c r="D345" s="1"/>
      <c r="H345" s="4"/>
      <c r="I345" s="4"/>
      <c r="J345" s="4"/>
      <c r="K345" s="4"/>
      <c r="L345" s="4"/>
      <c r="M345" s="4"/>
      <c r="N345" s="4"/>
      <c r="O345" s="4">
        <f t="shared" si="100"/>
        <v>0</v>
      </c>
    </row>
    <row r="346" spans="1:15" x14ac:dyDescent="0.25">
      <c r="A346" t="s">
        <v>60</v>
      </c>
      <c r="B346" t="s">
        <v>7</v>
      </c>
      <c r="C346">
        <v>62</v>
      </c>
      <c r="D346">
        <v>67</v>
      </c>
      <c r="E346" s="1">
        <f>+D346-C346</f>
        <v>5</v>
      </c>
      <c r="F346" s="3">
        <f>+(D346/C346)^(1/9)-1</f>
        <v>8.6548198412674804E-3</v>
      </c>
      <c r="H346" s="4"/>
      <c r="I346" s="4"/>
      <c r="J346" s="4"/>
      <c r="K346" s="4"/>
      <c r="L346" s="4"/>
      <c r="M346" s="4"/>
      <c r="N346" s="4"/>
      <c r="O346" s="4">
        <f t="shared" si="100"/>
        <v>0</v>
      </c>
    </row>
    <row r="347" spans="1:15" x14ac:dyDescent="0.25">
      <c r="A347" t="s">
        <v>60</v>
      </c>
      <c r="B347" t="s">
        <v>8</v>
      </c>
      <c r="C347">
        <v>248</v>
      </c>
      <c r="D347">
        <v>320</v>
      </c>
      <c r="E347" s="1">
        <f t="shared" ref="E347:E351" si="107">+D347-C347</f>
        <v>72</v>
      </c>
      <c r="F347" s="3">
        <f t="shared" ref="F347:F351" si="108">+(D347/C347)^(1/9)-1</f>
        <v>2.8726223867226119E-2</v>
      </c>
      <c r="H347" s="4"/>
      <c r="I347" s="4"/>
      <c r="J347" s="4"/>
      <c r="K347" s="4"/>
      <c r="L347" s="4"/>
      <c r="M347" s="4"/>
      <c r="N347" s="4"/>
      <c r="O347" s="4">
        <f t="shared" si="100"/>
        <v>0</v>
      </c>
    </row>
    <row r="348" spans="1:15" x14ac:dyDescent="0.25">
      <c r="A348" t="s">
        <v>60</v>
      </c>
      <c r="B348" t="s">
        <v>9</v>
      </c>
      <c r="C348">
        <v>107</v>
      </c>
      <c r="D348">
        <v>112</v>
      </c>
      <c r="E348" s="1">
        <f t="shared" si="107"/>
        <v>5</v>
      </c>
      <c r="F348" s="3">
        <f t="shared" si="108"/>
        <v>5.087345356519446E-3</v>
      </c>
      <c r="H348" s="4"/>
      <c r="I348" s="4"/>
      <c r="J348" s="4"/>
      <c r="K348" s="4"/>
      <c r="L348" s="4"/>
      <c r="M348" s="4"/>
      <c r="N348" s="4"/>
      <c r="O348" s="4">
        <f t="shared" si="100"/>
        <v>0</v>
      </c>
    </row>
    <row r="349" spans="1:15" x14ac:dyDescent="0.25">
      <c r="A349" t="s">
        <v>60</v>
      </c>
      <c r="B349" t="s">
        <v>10</v>
      </c>
      <c r="C349" s="1">
        <v>1562</v>
      </c>
      <c r="D349" s="1">
        <v>1864</v>
      </c>
      <c r="E349" s="1">
        <f t="shared" si="107"/>
        <v>302</v>
      </c>
      <c r="F349" s="3">
        <f t="shared" si="108"/>
        <v>1.9833869037733542E-2</v>
      </c>
      <c r="H349" s="4"/>
      <c r="I349" s="4"/>
      <c r="J349" s="4"/>
      <c r="K349" s="4"/>
      <c r="L349" s="4"/>
      <c r="M349" s="4"/>
      <c r="N349" s="4"/>
      <c r="O349" s="4">
        <f t="shared" si="100"/>
        <v>0</v>
      </c>
    </row>
    <row r="350" spans="1:15" x14ac:dyDescent="0.25">
      <c r="A350" t="s">
        <v>60</v>
      </c>
      <c r="B350" t="s">
        <v>11</v>
      </c>
      <c r="C350" s="1">
        <v>15176</v>
      </c>
      <c r="D350" s="1">
        <v>15521</v>
      </c>
      <c r="E350" s="1">
        <f t="shared" si="107"/>
        <v>345</v>
      </c>
      <c r="F350" s="3">
        <f t="shared" si="108"/>
        <v>2.500756469971277E-3</v>
      </c>
      <c r="H350" s="4"/>
      <c r="I350" s="4"/>
      <c r="J350" s="4"/>
      <c r="K350" s="4"/>
      <c r="L350" s="4"/>
      <c r="M350" s="4"/>
      <c r="N350" s="4"/>
      <c r="O350" s="4">
        <f t="shared" si="100"/>
        <v>0</v>
      </c>
    </row>
    <row r="351" spans="1:15" x14ac:dyDescent="0.25">
      <c r="C351" s="1">
        <f>SUM(C346:C350)</f>
        <v>17155</v>
      </c>
      <c r="D351" s="1">
        <f>SUM(D346:D350)</f>
        <v>17884</v>
      </c>
      <c r="E351" s="1">
        <f t="shared" si="107"/>
        <v>729</v>
      </c>
      <c r="F351" s="3">
        <f t="shared" si="108"/>
        <v>4.6347944834221888E-3</v>
      </c>
      <c r="H351" s="4"/>
      <c r="I351" s="4"/>
      <c r="J351" s="4"/>
      <c r="K351" s="4"/>
      <c r="L351" s="4"/>
      <c r="M351" s="4"/>
      <c r="N351" s="4"/>
      <c r="O351" s="4">
        <f t="shared" si="100"/>
        <v>0</v>
      </c>
    </row>
    <row r="352" spans="1:15" x14ac:dyDescent="0.25">
      <c r="C352" s="1"/>
      <c r="D352" s="1"/>
      <c r="H352" s="4"/>
      <c r="I352" s="4"/>
      <c r="J352" s="4"/>
      <c r="K352" s="4"/>
      <c r="L352" s="4"/>
      <c r="M352" s="4"/>
      <c r="N352" s="4"/>
      <c r="O352" s="4">
        <f t="shared" si="100"/>
        <v>0</v>
      </c>
    </row>
    <row r="353" spans="1:15" x14ac:dyDescent="0.25">
      <c r="A353" t="s">
        <v>61</v>
      </c>
      <c r="B353" t="s">
        <v>7</v>
      </c>
      <c r="C353">
        <v>83</v>
      </c>
      <c r="D353">
        <v>82</v>
      </c>
      <c r="E353" s="1">
        <f>+D353-C353</f>
        <v>-1</v>
      </c>
      <c r="F353" s="3">
        <f>+(D353/C353)^(1/9)-1</f>
        <v>-1.3459112848167587E-3</v>
      </c>
      <c r="H353" s="4">
        <v>1</v>
      </c>
      <c r="I353" s="4"/>
      <c r="J353" s="4"/>
      <c r="K353" s="4"/>
      <c r="L353" s="4"/>
      <c r="M353" s="4"/>
      <c r="N353" s="4"/>
      <c r="O353" s="4">
        <f t="shared" si="100"/>
        <v>1</v>
      </c>
    </row>
    <row r="354" spans="1:15" x14ac:dyDescent="0.25">
      <c r="A354" t="s">
        <v>61</v>
      </c>
      <c r="B354" t="s">
        <v>8</v>
      </c>
      <c r="C354">
        <v>57</v>
      </c>
      <c r="D354">
        <v>64</v>
      </c>
      <c r="E354" s="1">
        <f t="shared" ref="E354:E358" si="109">+D354-C354</f>
        <v>7</v>
      </c>
      <c r="F354" s="3">
        <f t="shared" ref="F354:F358" si="110">+(D354/C354)^(1/9)-1</f>
        <v>1.2953379225262074E-2</v>
      </c>
      <c r="H354" s="4"/>
      <c r="I354" s="4"/>
      <c r="J354" s="4"/>
      <c r="K354" s="4"/>
      <c r="L354" s="4"/>
      <c r="M354" s="4"/>
      <c r="N354" s="4"/>
      <c r="O354" s="4">
        <f t="shared" si="100"/>
        <v>0</v>
      </c>
    </row>
    <row r="355" spans="1:15" x14ac:dyDescent="0.25">
      <c r="A355" t="s">
        <v>61</v>
      </c>
      <c r="B355" t="s">
        <v>9</v>
      </c>
      <c r="C355">
        <v>69</v>
      </c>
      <c r="D355">
        <v>65</v>
      </c>
      <c r="E355" s="1">
        <f t="shared" si="109"/>
        <v>-4</v>
      </c>
      <c r="F355" s="3">
        <f t="shared" si="110"/>
        <v>-6.6135043999152598E-3</v>
      </c>
      <c r="H355" s="4"/>
      <c r="I355" s="4"/>
      <c r="J355" s="4">
        <v>1</v>
      </c>
      <c r="K355" s="4"/>
      <c r="L355" s="4"/>
      <c r="M355" s="4"/>
      <c r="N355" s="4"/>
      <c r="O355" s="4">
        <f t="shared" si="100"/>
        <v>1</v>
      </c>
    </row>
    <row r="356" spans="1:15" x14ac:dyDescent="0.25">
      <c r="A356" t="s">
        <v>61</v>
      </c>
      <c r="B356" t="s">
        <v>10</v>
      </c>
      <c r="C356" s="1">
        <v>4404</v>
      </c>
      <c r="D356" s="1">
        <v>4771</v>
      </c>
      <c r="E356" s="1">
        <f t="shared" si="109"/>
        <v>367</v>
      </c>
      <c r="F356" s="3">
        <f t="shared" si="110"/>
        <v>8.9333000545039898E-3</v>
      </c>
      <c r="H356" s="4"/>
      <c r="I356" s="4"/>
      <c r="J356" s="4"/>
      <c r="K356" s="4"/>
      <c r="L356" s="4"/>
      <c r="M356" s="4"/>
      <c r="N356" s="4"/>
      <c r="O356" s="4">
        <f t="shared" si="100"/>
        <v>0</v>
      </c>
    </row>
    <row r="357" spans="1:15" x14ac:dyDescent="0.25">
      <c r="A357" t="s">
        <v>61</v>
      </c>
      <c r="B357" t="s">
        <v>11</v>
      </c>
      <c r="C357" s="1">
        <v>7919</v>
      </c>
      <c r="D357" s="1">
        <v>7072</v>
      </c>
      <c r="E357" s="1">
        <f t="shared" si="109"/>
        <v>-847</v>
      </c>
      <c r="F357" s="3">
        <f t="shared" si="110"/>
        <v>-1.2490406942938015E-2</v>
      </c>
      <c r="H357" s="4"/>
      <c r="I357" s="4"/>
      <c r="J357" s="4"/>
      <c r="K357" s="4"/>
      <c r="L357" s="4">
        <v>1</v>
      </c>
      <c r="M357" s="4"/>
      <c r="N357" s="4"/>
      <c r="O357" s="4">
        <f t="shared" si="100"/>
        <v>1</v>
      </c>
    </row>
    <row r="358" spans="1:15" x14ac:dyDescent="0.25">
      <c r="C358" s="1">
        <f>SUM(C353:C357)</f>
        <v>12532</v>
      </c>
      <c r="D358" s="1">
        <f>SUM(D353:D357)</f>
        <v>12054</v>
      </c>
      <c r="E358" s="1">
        <f t="shared" si="109"/>
        <v>-478</v>
      </c>
      <c r="F358" s="3">
        <f t="shared" si="110"/>
        <v>-4.3116577794364286E-3</v>
      </c>
      <c r="H358" s="4"/>
      <c r="I358" s="4"/>
      <c r="J358" s="4"/>
      <c r="K358" s="4"/>
      <c r="L358" s="4"/>
      <c r="M358" s="4">
        <v>1</v>
      </c>
      <c r="N358" s="4"/>
      <c r="O358" s="4">
        <f t="shared" si="100"/>
        <v>1</v>
      </c>
    </row>
    <row r="359" spans="1:15" x14ac:dyDescent="0.25">
      <c r="C359" s="1"/>
      <c r="D359" s="1"/>
      <c r="H359" s="4"/>
      <c r="I359" s="4"/>
      <c r="J359" s="4"/>
      <c r="K359" s="4"/>
      <c r="L359" s="4"/>
      <c r="M359" s="4"/>
      <c r="N359" s="4"/>
      <c r="O359" s="4">
        <f t="shared" si="100"/>
        <v>0</v>
      </c>
    </row>
    <row r="360" spans="1:15" x14ac:dyDescent="0.25">
      <c r="A360" t="s">
        <v>62</v>
      </c>
      <c r="B360" t="s">
        <v>7</v>
      </c>
      <c r="C360" s="1">
        <v>1396</v>
      </c>
      <c r="D360" s="1">
        <v>1438</v>
      </c>
      <c r="E360" s="1">
        <f>+D360-C360</f>
        <v>42</v>
      </c>
      <c r="F360" s="3">
        <f>+(D360/C360)^(1/9)-1</f>
        <v>3.2990136912369739E-3</v>
      </c>
      <c r="H360" s="4"/>
      <c r="I360" s="4"/>
      <c r="J360" s="4"/>
      <c r="K360" s="4"/>
      <c r="L360" s="4"/>
      <c r="M360" s="4"/>
      <c r="N360" s="4"/>
      <c r="O360" s="4">
        <f t="shared" si="100"/>
        <v>0</v>
      </c>
    </row>
    <row r="361" spans="1:15" x14ac:dyDescent="0.25">
      <c r="A361" t="s">
        <v>62</v>
      </c>
      <c r="B361" t="s">
        <v>8</v>
      </c>
      <c r="C361" s="1">
        <v>1635</v>
      </c>
      <c r="D361" s="1">
        <v>1999</v>
      </c>
      <c r="E361" s="1">
        <f t="shared" ref="E361:E365" si="111">+D361-C361</f>
        <v>364</v>
      </c>
      <c r="F361" s="3">
        <f t="shared" ref="F361:F365" si="112">+(D361/C361)^(1/9)-1</f>
        <v>2.2585072216335877E-2</v>
      </c>
      <c r="H361" s="4"/>
      <c r="I361" s="4"/>
      <c r="J361" s="4"/>
      <c r="K361" s="4"/>
      <c r="L361" s="4"/>
      <c r="M361" s="4"/>
      <c r="N361" s="4"/>
      <c r="O361" s="4">
        <f t="shared" si="100"/>
        <v>0</v>
      </c>
    </row>
    <row r="362" spans="1:15" x14ac:dyDescent="0.25">
      <c r="A362" t="s">
        <v>62</v>
      </c>
      <c r="B362" t="s">
        <v>9</v>
      </c>
      <c r="C362" s="1">
        <v>2959</v>
      </c>
      <c r="D362" s="1">
        <v>3117</v>
      </c>
      <c r="E362" s="1">
        <f t="shared" si="111"/>
        <v>158</v>
      </c>
      <c r="F362" s="3">
        <f t="shared" si="112"/>
        <v>5.796694786326384E-3</v>
      </c>
      <c r="H362" s="4"/>
      <c r="I362" s="4"/>
      <c r="J362" s="4"/>
      <c r="K362" s="4"/>
      <c r="L362" s="4"/>
      <c r="M362" s="4"/>
      <c r="N362" s="4"/>
      <c r="O362" s="4">
        <f t="shared" si="100"/>
        <v>0</v>
      </c>
    </row>
    <row r="363" spans="1:15" x14ac:dyDescent="0.25">
      <c r="A363" t="s">
        <v>62</v>
      </c>
      <c r="B363" t="s">
        <v>10</v>
      </c>
      <c r="C363" s="1">
        <v>65952</v>
      </c>
      <c r="D363" s="1">
        <v>77408</v>
      </c>
      <c r="E363" s="1">
        <f t="shared" si="111"/>
        <v>11456</v>
      </c>
      <c r="F363" s="3">
        <f t="shared" si="112"/>
        <v>1.7955171271819781E-2</v>
      </c>
      <c r="H363" s="4"/>
      <c r="I363" s="4"/>
      <c r="J363" s="4"/>
      <c r="K363" s="4"/>
      <c r="L363" s="4"/>
      <c r="M363" s="4"/>
      <c r="N363" s="4"/>
      <c r="O363" s="4">
        <f t="shared" si="100"/>
        <v>0</v>
      </c>
    </row>
    <row r="364" spans="1:15" x14ac:dyDescent="0.25">
      <c r="A364" t="s">
        <v>62</v>
      </c>
      <c r="B364" t="s">
        <v>11</v>
      </c>
      <c r="C364" s="1">
        <v>87553</v>
      </c>
      <c r="D364" s="1">
        <v>84259</v>
      </c>
      <c r="E364" s="1">
        <f t="shared" si="111"/>
        <v>-3294</v>
      </c>
      <c r="F364" s="3">
        <f t="shared" si="112"/>
        <v>-4.2519277194686955E-3</v>
      </c>
      <c r="H364" s="4"/>
      <c r="I364" s="4"/>
      <c r="J364" s="4"/>
      <c r="K364" s="4"/>
      <c r="L364" s="4">
        <v>1</v>
      </c>
      <c r="M364" s="4"/>
      <c r="N364" s="4"/>
      <c r="O364" s="4">
        <f t="shared" si="100"/>
        <v>1</v>
      </c>
    </row>
    <row r="365" spans="1:15" x14ac:dyDescent="0.25">
      <c r="C365" s="1">
        <f>SUM(C360:C364)</f>
        <v>159495</v>
      </c>
      <c r="D365" s="1">
        <f>SUM(D360:D364)</f>
        <v>168221</v>
      </c>
      <c r="E365" s="1">
        <f t="shared" si="111"/>
        <v>8726</v>
      </c>
      <c r="F365" s="3">
        <f t="shared" si="112"/>
        <v>5.9359949781201404E-3</v>
      </c>
      <c r="H365" s="4"/>
      <c r="I365" s="4"/>
      <c r="J365" s="4"/>
      <c r="K365" s="4"/>
      <c r="L365" s="4"/>
      <c r="M365" s="4"/>
      <c r="N365" s="4"/>
      <c r="O365" s="4">
        <f t="shared" si="100"/>
        <v>0</v>
      </c>
    </row>
    <row r="366" spans="1:15" x14ac:dyDescent="0.25">
      <c r="C366" s="1"/>
      <c r="D366" s="1"/>
      <c r="H366" s="4"/>
      <c r="I366" s="4"/>
      <c r="J366" s="4"/>
      <c r="K366" s="4"/>
      <c r="L366" s="4"/>
      <c r="M366" s="4"/>
      <c r="N366" s="4"/>
      <c r="O366" s="4">
        <f t="shared" si="100"/>
        <v>0</v>
      </c>
    </row>
    <row r="367" spans="1:15" x14ac:dyDescent="0.25">
      <c r="A367" t="s">
        <v>63</v>
      </c>
      <c r="B367" t="s">
        <v>7</v>
      </c>
      <c r="C367">
        <v>65</v>
      </c>
      <c r="D367">
        <v>65</v>
      </c>
      <c r="E367" s="1">
        <f>+D367-C367</f>
        <v>0</v>
      </c>
      <c r="F367" s="3">
        <f>+(D367/C367)^(1/9)-1</f>
        <v>0</v>
      </c>
      <c r="H367" s="4"/>
      <c r="I367" s="4"/>
      <c r="J367" s="4"/>
      <c r="K367" s="4"/>
      <c r="L367" s="4"/>
      <c r="M367" s="4"/>
      <c r="N367" s="4"/>
      <c r="O367" s="4">
        <f t="shared" si="100"/>
        <v>0</v>
      </c>
    </row>
    <row r="368" spans="1:15" x14ac:dyDescent="0.25">
      <c r="A368" t="s">
        <v>63</v>
      </c>
      <c r="B368" t="s">
        <v>8</v>
      </c>
      <c r="C368">
        <v>55</v>
      </c>
      <c r="D368">
        <v>66</v>
      </c>
      <c r="E368" s="1">
        <f t="shared" ref="E368:E372" si="113">+D368-C368</f>
        <v>11</v>
      </c>
      <c r="F368" s="3">
        <f t="shared" ref="F368:F372" si="114">+(D368/C368)^(1/9)-1</f>
        <v>2.046453567684825E-2</v>
      </c>
      <c r="H368" s="4"/>
      <c r="I368" s="4"/>
      <c r="J368" s="4"/>
      <c r="K368" s="4"/>
      <c r="L368" s="4"/>
      <c r="M368" s="4"/>
      <c r="N368" s="4"/>
      <c r="O368" s="4">
        <f t="shared" si="100"/>
        <v>0</v>
      </c>
    </row>
    <row r="369" spans="1:15" x14ac:dyDescent="0.25">
      <c r="A369" t="s">
        <v>63</v>
      </c>
      <c r="B369" t="s">
        <v>9</v>
      </c>
      <c r="C369">
        <v>66</v>
      </c>
      <c r="D369">
        <v>67</v>
      </c>
      <c r="E369" s="1">
        <f t="shared" si="113"/>
        <v>1</v>
      </c>
      <c r="F369" s="3">
        <f t="shared" si="114"/>
        <v>1.6722719525883445E-3</v>
      </c>
      <c r="H369" s="4"/>
      <c r="I369" s="4"/>
      <c r="J369" s="4"/>
      <c r="K369" s="4"/>
      <c r="L369" s="4"/>
      <c r="M369" s="4"/>
      <c r="N369" s="4"/>
      <c r="O369" s="4">
        <f t="shared" si="100"/>
        <v>0</v>
      </c>
    </row>
    <row r="370" spans="1:15" x14ac:dyDescent="0.25">
      <c r="A370" t="s">
        <v>63</v>
      </c>
      <c r="B370" t="s">
        <v>10</v>
      </c>
      <c r="C370">
        <v>659</v>
      </c>
      <c r="D370">
        <v>757</v>
      </c>
      <c r="E370" s="1">
        <f t="shared" si="113"/>
        <v>98</v>
      </c>
      <c r="F370" s="3">
        <f t="shared" si="114"/>
        <v>1.5523672775848985E-2</v>
      </c>
      <c r="H370" s="4"/>
      <c r="I370" s="4"/>
      <c r="J370" s="4"/>
      <c r="K370" s="4"/>
      <c r="L370" s="4"/>
      <c r="M370" s="4"/>
      <c r="N370" s="4"/>
      <c r="O370" s="4">
        <f t="shared" si="100"/>
        <v>0</v>
      </c>
    </row>
    <row r="371" spans="1:15" x14ac:dyDescent="0.25">
      <c r="A371" t="s">
        <v>63</v>
      </c>
      <c r="B371" t="s">
        <v>11</v>
      </c>
      <c r="C371" s="1">
        <v>5772</v>
      </c>
      <c r="D371" s="1">
        <v>5358</v>
      </c>
      <c r="E371" s="1">
        <f t="shared" si="113"/>
        <v>-414</v>
      </c>
      <c r="F371" s="3">
        <f t="shared" si="114"/>
        <v>-8.2356628828756939E-3</v>
      </c>
      <c r="H371" s="4"/>
      <c r="I371" s="4"/>
      <c r="J371" s="4"/>
      <c r="K371" s="4"/>
      <c r="L371" s="4">
        <v>1</v>
      </c>
      <c r="M371" s="4"/>
      <c r="N371" s="4"/>
      <c r="O371" s="4">
        <f t="shared" si="100"/>
        <v>1</v>
      </c>
    </row>
    <row r="372" spans="1:15" x14ac:dyDescent="0.25">
      <c r="C372" s="1">
        <f>SUM(C367:C371)</f>
        <v>6617</v>
      </c>
      <c r="D372" s="1">
        <f>SUM(D367:D371)</f>
        <v>6313</v>
      </c>
      <c r="E372" s="1">
        <f t="shared" si="113"/>
        <v>-304</v>
      </c>
      <c r="F372" s="3">
        <f t="shared" si="114"/>
        <v>-5.212047194738334E-3</v>
      </c>
      <c r="H372" s="4"/>
      <c r="I372" s="4"/>
      <c r="J372" s="4"/>
      <c r="K372" s="4"/>
      <c r="L372" s="4"/>
      <c r="M372" s="4">
        <v>1</v>
      </c>
      <c r="N372" s="4"/>
      <c r="O372" s="4">
        <f t="shared" si="100"/>
        <v>1</v>
      </c>
    </row>
    <row r="373" spans="1:15" x14ac:dyDescent="0.25">
      <c r="C373" s="1"/>
      <c r="D373" s="1"/>
      <c r="H373" s="4"/>
      <c r="I373" s="4"/>
      <c r="J373" s="4"/>
      <c r="K373" s="4"/>
      <c r="L373" s="4"/>
      <c r="M373" s="4"/>
      <c r="N373" s="4"/>
      <c r="O373" s="4">
        <f t="shared" si="100"/>
        <v>0</v>
      </c>
    </row>
    <row r="374" spans="1:15" x14ac:dyDescent="0.25">
      <c r="A374" t="s">
        <v>64</v>
      </c>
      <c r="B374" t="s">
        <v>7</v>
      </c>
      <c r="C374">
        <v>126</v>
      </c>
      <c r="D374">
        <v>115</v>
      </c>
      <c r="E374" s="1">
        <f>+D374-C374</f>
        <v>-11</v>
      </c>
      <c r="F374" s="3">
        <f>+(D374/C374)^(1/9)-1</f>
        <v>-1.0098638235522595E-2</v>
      </c>
      <c r="H374" s="4">
        <v>1</v>
      </c>
      <c r="I374" s="4"/>
      <c r="J374" s="4"/>
      <c r="K374" s="4"/>
      <c r="L374" s="4"/>
      <c r="M374" s="4"/>
      <c r="N374" s="4"/>
      <c r="O374" s="4">
        <f t="shared" si="100"/>
        <v>1</v>
      </c>
    </row>
    <row r="375" spans="1:15" x14ac:dyDescent="0.25">
      <c r="A375" t="s">
        <v>64</v>
      </c>
      <c r="B375" t="s">
        <v>8</v>
      </c>
      <c r="C375">
        <v>62</v>
      </c>
      <c r="D375">
        <v>68</v>
      </c>
      <c r="E375" s="1">
        <f t="shared" ref="E375:E379" si="115">+D375-C375</f>
        <v>6</v>
      </c>
      <c r="F375" s="3">
        <f t="shared" ref="F375:F379" si="116">+(D375/C375)^(1/9)-1</f>
        <v>1.0316554694448365E-2</v>
      </c>
      <c r="H375" s="4"/>
      <c r="I375" s="4"/>
      <c r="J375" s="4"/>
      <c r="K375" s="4"/>
      <c r="L375" s="4"/>
      <c r="M375" s="4"/>
      <c r="N375" s="4"/>
      <c r="O375" s="4">
        <f t="shared" si="100"/>
        <v>0</v>
      </c>
    </row>
    <row r="376" spans="1:15" x14ac:dyDescent="0.25">
      <c r="A376" t="s">
        <v>64</v>
      </c>
      <c r="B376" t="s">
        <v>9</v>
      </c>
      <c r="C376">
        <v>40</v>
      </c>
      <c r="D376">
        <v>37</v>
      </c>
      <c r="E376" s="1">
        <f t="shared" si="115"/>
        <v>-3</v>
      </c>
      <c r="F376" s="3">
        <f t="shared" si="116"/>
        <v>-8.6249830653135628E-3</v>
      </c>
      <c r="H376" s="4"/>
      <c r="I376" s="4"/>
      <c r="J376" s="4">
        <v>1</v>
      </c>
      <c r="K376" s="4"/>
      <c r="L376" s="4"/>
      <c r="M376" s="4"/>
      <c r="N376" s="4"/>
      <c r="O376" s="4">
        <f t="shared" si="100"/>
        <v>1</v>
      </c>
    </row>
    <row r="377" spans="1:15" x14ac:dyDescent="0.25">
      <c r="A377" t="s">
        <v>64</v>
      </c>
      <c r="B377" t="s">
        <v>10</v>
      </c>
      <c r="C377" s="1">
        <v>5089</v>
      </c>
      <c r="D377" s="1">
        <v>5269</v>
      </c>
      <c r="E377" s="1">
        <f t="shared" si="115"/>
        <v>180</v>
      </c>
      <c r="F377" s="3">
        <f t="shared" si="116"/>
        <v>3.8696058463361105E-3</v>
      </c>
      <c r="H377" s="4"/>
      <c r="I377" s="4"/>
      <c r="J377" s="4"/>
      <c r="K377" s="4"/>
      <c r="L377" s="4"/>
      <c r="M377" s="4"/>
      <c r="N377" s="4"/>
      <c r="O377" s="4">
        <f t="shared" si="100"/>
        <v>0</v>
      </c>
    </row>
    <row r="378" spans="1:15" x14ac:dyDescent="0.25">
      <c r="A378" t="s">
        <v>64</v>
      </c>
      <c r="B378" t="s">
        <v>11</v>
      </c>
      <c r="C378" s="1">
        <v>6682</v>
      </c>
      <c r="D378" s="1">
        <v>5692</v>
      </c>
      <c r="E378" s="1">
        <f t="shared" si="115"/>
        <v>-990</v>
      </c>
      <c r="F378" s="3">
        <f t="shared" si="116"/>
        <v>-1.7659506466823016E-2</v>
      </c>
      <c r="H378" s="4"/>
      <c r="I378" s="4"/>
      <c r="J378" s="4"/>
      <c r="K378" s="4"/>
      <c r="L378" s="4">
        <v>1</v>
      </c>
      <c r="M378" s="4"/>
      <c r="N378" s="4"/>
      <c r="O378" s="4">
        <f t="shared" si="100"/>
        <v>1</v>
      </c>
    </row>
    <row r="379" spans="1:15" x14ac:dyDescent="0.25">
      <c r="C379" s="1">
        <f>SUM(C374:C378)</f>
        <v>11999</v>
      </c>
      <c r="D379" s="1">
        <f>SUM(D374:D378)</f>
        <v>11181</v>
      </c>
      <c r="E379" s="1">
        <f t="shared" si="115"/>
        <v>-818</v>
      </c>
      <c r="F379" s="3">
        <f t="shared" si="116"/>
        <v>-7.8145733023554653E-3</v>
      </c>
      <c r="H379" s="4"/>
      <c r="I379" s="4"/>
      <c r="J379" s="4"/>
      <c r="K379" s="4"/>
      <c r="L379" s="4"/>
      <c r="M379" s="4">
        <v>1</v>
      </c>
      <c r="N379" s="4"/>
      <c r="O379" s="4">
        <f t="shared" si="100"/>
        <v>1</v>
      </c>
    </row>
    <row r="380" spans="1:15" x14ac:dyDescent="0.25">
      <c r="C380" s="1"/>
      <c r="D380" s="1"/>
      <c r="H380" s="4"/>
      <c r="I380" s="4"/>
      <c r="J380" s="4"/>
      <c r="K380" s="4"/>
      <c r="L380" s="4"/>
      <c r="M380" s="4"/>
      <c r="N380" s="4"/>
      <c r="O380" s="4">
        <f t="shared" si="100"/>
        <v>0</v>
      </c>
    </row>
    <row r="381" spans="1:15" x14ac:dyDescent="0.25">
      <c r="A381" t="s">
        <v>65</v>
      </c>
      <c r="B381" t="s">
        <v>7</v>
      </c>
      <c r="C381">
        <v>118</v>
      </c>
      <c r="D381">
        <v>136</v>
      </c>
      <c r="E381" s="1">
        <f>+D381-C381</f>
        <v>18</v>
      </c>
      <c r="F381" s="3">
        <f>+(D381/C381)^(1/9)-1</f>
        <v>1.5899547273536152E-2</v>
      </c>
      <c r="H381" s="4"/>
      <c r="I381" s="4"/>
      <c r="J381" s="4"/>
      <c r="K381" s="4"/>
      <c r="L381" s="4"/>
      <c r="M381" s="4"/>
      <c r="N381" s="4"/>
      <c r="O381" s="4">
        <f t="shared" si="100"/>
        <v>0</v>
      </c>
    </row>
    <row r="382" spans="1:15" x14ac:dyDescent="0.25">
      <c r="A382" t="s">
        <v>65</v>
      </c>
      <c r="B382" t="s">
        <v>8</v>
      </c>
      <c r="C382">
        <v>210</v>
      </c>
      <c r="D382">
        <v>294</v>
      </c>
      <c r="E382" s="1">
        <f t="shared" ref="E382:E386" si="117">+D382-C382</f>
        <v>84</v>
      </c>
      <c r="F382" s="3">
        <f t="shared" ref="F382:F386" si="118">+(D382/C382)^(1/9)-1</f>
        <v>3.809344426552097E-2</v>
      </c>
      <c r="H382" s="4"/>
      <c r="I382" s="4"/>
      <c r="J382" s="4"/>
      <c r="K382" s="4"/>
      <c r="L382" s="4"/>
      <c r="M382" s="4"/>
      <c r="N382" s="4"/>
      <c r="O382" s="4">
        <f t="shared" si="100"/>
        <v>0</v>
      </c>
    </row>
    <row r="383" spans="1:15" x14ac:dyDescent="0.25">
      <c r="A383" t="s">
        <v>65</v>
      </c>
      <c r="B383" t="s">
        <v>9</v>
      </c>
      <c r="C383">
        <v>128</v>
      </c>
      <c r="D383">
        <v>146</v>
      </c>
      <c r="E383" s="1">
        <f t="shared" si="117"/>
        <v>18</v>
      </c>
      <c r="F383" s="3">
        <f t="shared" si="118"/>
        <v>1.4726984282954936E-2</v>
      </c>
      <c r="H383" s="4"/>
      <c r="I383" s="4"/>
      <c r="J383" s="4"/>
      <c r="K383" s="4"/>
      <c r="L383" s="4"/>
      <c r="M383" s="4"/>
      <c r="N383" s="4"/>
      <c r="O383" s="4">
        <f t="shared" si="100"/>
        <v>0</v>
      </c>
    </row>
    <row r="384" spans="1:15" x14ac:dyDescent="0.25">
      <c r="A384" t="s">
        <v>65</v>
      </c>
      <c r="B384" t="s">
        <v>10</v>
      </c>
      <c r="C384" s="1">
        <v>1588</v>
      </c>
      <c r="D384" s="1">
        <v>2069</v>
      </c>
      <c r="E384" s="1">
        <f t="shared" si="117"/>
        <v>481</v>
      </c>
      <c r="F384" s="3">
        <f t="shared" si="118"/>
        <v>2.9835306528086969E-2</v>
      </c>
      <c r="H384" s="4"/>
      <c r="I384" s="4"/>
      <c r="J384" s="4"/>
      <c r="K384" s="4"/>
      <c r="L384" s="4"/>
      <c r="M384" s="4"/>
      <c r="N384" s="4"/>
      <c r="O384" s="4">
        <f t="shared" si="100"/>
        <v>0</v>
      </c>
    </row>
    <row r="385" spans="1:15" x14ac:dyDescent="0.25">
      <c r="A385" t="s">
        <v>65</v>
      </c>
      <c r="B385" t="s">
        <v>11</v>
      </c>
      <c r="C385" s="1">
        <v>21395</v>
      </c>
      <c r="D385" s="1">
        <v>23307</v>
      </c>
      <c r="E385" s="1">
        <f t="shared" si="117"/>
        <v>1912</v>
      </c>
      <c r="F385" s="3">
        <f t="shared" si="118"/>
        <v>9.5560922756661171E-3</v>
      </c>
      <c r="H385" s="4"/>
      <c r="I385" s="4"/>
      <c r="J385" s="4"/>
      <c r="K385" s="4"/>
      <c r="L385" s="4"/>
      <c r="M385" s="4"/>
      <c r="N385" s="4"/>
      <c r="O385" s="4">
        <f t="shared" si="100"/>
        <v>0</v>
      </c>
    </row>
    <row r="386" spans="1:15" x14ac:dyDescent="0.25">
      <c r="C386" s="1">
        <f>SUM(C381:C385)</f>
        <v>23439</v>
      </c>
      <c r="D386" s="1">
        <f>SUM(D381:D385)</f>
        <v>25952</v>
      </c>
      <c r="E386" s="1">
        <f t="shared" si="117"/>
        <v>2513</v>
      </c>
      <c r="F386" s="3">
        <f t="shared" si="118"/>
        <v>1.1380647526742838E-2</v>
      </c>
      <c r="H386" s="4"/>
      <c r="I386" s="4"/>
      <c r="J386" s="4"/>
      <c r="K386" s="4"/>
      <c r="L386" s="4"/>
      <c r="M386" s="4"/>
      <c r="N386" s="4"/>
      <c r="O386" s="4">
        <f t="shared" si="100"/>
        <v>0</v>
      </c>
    </row>
    <row r="387" spans="1:15" x14ac:dyDescent="0.25">
      <c r="C387" s="1"/>
      <c r="D387" s="1"/>
      <c r="H387" s="4"/>
      <c r="I387" s="4"/>
      <c r="J387" s="4"/>
      <c r="K387" s="4"/>
      <c r="L387" s="4"/>
      <c r="M387" s="4"/>
      <c r="N387" s="4"/>
      <c r="O387" s="4">
        <f t="shared" si="100"/>
        <v>0</v>
      </c>
    </row>
    <row r="388" spans="1:15" x14ac:dyDescent="0.25">
      <c r="A388" t="s">
        <v>66</v>
      </c>
      <c r="B388" t="s">
        <v>7</v>
      </c>
      <c r="C388">
        <v>84</v>
      </c>
      <c r="D388">
        <v>100</v>
      </c>
      <c r="E388" s="1">
        <f>+D388-C388</f>
        <v>16</v>
      </c>
      <c r="F388" s="3">
        <f>+(D388/C388)^(1/9)-1</f>
        <v>1.956146499905298E-2</v>
      </c>
      <c r="H388" s="4"/>
      <c r="I388" s="4"/>
      <c r="J388" s="4"/>
      <c r="K388" s="4"/>
      <c r="L388" s="4"/>
      <c r="M388" s="4"/>
      <c r="N388" s="4"/>
      <c r="O388" s="4">
        <f t="shared" ref="O388:O451" si="119">IF(F388&lt;0,1,0)</f>
        <v>0</v>
      </c>
    </row>
    <row r="389" spans="1:15" x14ac:dyDescent="0.25">
      <c r="A389" t="s">
        <v>66</v>
      </c>
      <c r="B389" t="s">
        <v>8</v>
      </c>
      <c r="C389">
        <v>63</v>
      </c>
      <c r="D389">
        <v>82</v>
      </c>
      <c r="E389" s="1">
        <f t="shared" ref="E389:E393" si="120">+D389-C389</f>
        <v>19</v>
      </c>
      <c r="F389" s="3">
        <f t="shared" ref="F389:F393" si="121">+(D389/C389)^(1/9)-1</f>
        <v>2.9720255742284651E-2</v>
      </c>
      <c r="H389" s="4"/>
      <c r="I389" s="4"/>
      <c r="J389" s="4"/>
      <c r="K389" s="4"/>
      <c r="L389" s="4"/>
      <c r="M389" s="4"/>
      <c r="N389" s="4"/>
      <c r="O389" s="4">
        <f t="shared" si="119"/>
        <v>0</v>
      </c>
    </row>
    <row r="390" spans="1:15" x14ac:dyDescent="0.25">
      <c r="A390" t="s">
        <v>66</v>
      </c>
      <c r="B390" t="s">
        <v>9</v>
      </c>
      <c r="C390">
        <v>21</v>
      </c>
      <c r="D390">
        <v>23</v>
      </c>
      <c r="E390" s="1">
        <f t="shared" si="120"/>
        <v>2</v>
      </c>
      <c r="F390" s="3">
        <f t="shared" si="121"/>
        <v>1.015923349886716E-2</v>
      </c>
      <c r="H390" s="4"/>
      <c r="I390" s="4"/>
      <c r="J390" s="4"/>
      <c r="K390" s="4"/>
      <c r="L390" s="4"/>
      <c r="M390" s="4"/>
      <c r="N390" s="4"/>
      <c r="O390" s="4">
        <f t="shared" si="119"/>
        <v>0</v>
      </c>
    </row>
    <row r="391" spans="1:15" x14ac:dyDescent="0.25">
      <c r="A391" t="s">
        <v>66</v>
      </c>
      <c r="B391" t="s">
        <v>10</v>
      </c>
      <c r="C391" s="1">
        <v>2460</v>
      </c>
      <c r="D391" s="1">
        <v>3037</v>
      </c>
      <c r="E391" s="1">
        <f t="shared" si="120"/>
        <v>577</v>
      </c>
      <c r="F391" s="3">
        <f t="shared" si="121"/>
        <v>2.3688307322955904E-2</v>
      </c>
      <c r="H391" s="4"/>
      <c r="I391" s="4"/>
      <c r="J391" s="4"/>
      <c r="K391" s="4"/>
      <c r="L391" s="4"/>
      <c r="M391" s="4"/>
      <c r="N391" s="4"/>
      <c r="O391" s="4">
        <f t="shared" si="119"/>
        <v>0</v>
      </c>
    </row>
    <row r="392" spans="1:15" x14ac:dyDescent="0.25">
      <c r="A392" t="s">
        <v>66</v>
      </c>
      <c r="B392" t="s">
        <v>11</v>
      </c>
      <c r="C392" s="1">
        <v>3514</v>
      </c>
      <c r="D392" s="1">
        <v>3628</v>
      </c>
      <c r="E392" s="1">
        <f t="shared" si="120"/>
        <v>114</v>
      </c>
      <c r="F392" s="3">
        <f t="shared" si="121"/>
        <v>3.553693057158025E-3</v>
      </c>
      <c r="H392" s="4"/>
      <c r="I392" s="4"/>
      <c r="J392" s="4"/>
      <c r="K392" s="4"/>
      <c r="L392" s="4"/>
      <c r="M392" s="4"/>
      <c r="N392" s="4"/>
      <c r="O392" s="4">
        <f t="shared" si="119"/>
        <v>0</v>
      </c>
    </row>
    <row r="393" spans="1:15" x14ac:dyDescent="0.25">
      <c r="C393" s="1">
        <f>SUM(C388:C392)</f>
        <v>6142</v>
      </c>
      <c r="D393" s="1">
        <f>SUM(D388:D392)</f>
        <v>6870</v>
      </c>
      <c r="E393" s="1">
        <f t="shared" si="120"/>
        <v>728</v>
      </c>
      <c r="F393" s="3">
        <f t="shared" si="121"/>
        <v>1.2523738253988448E-2</v>
      </c>
      <c r="H393" s="4"/>
      <c r="I393" s="4"/>
      <c r="J393" s="4"/>
      <c r="K393" s="4"/>
      <c r="L393" s="4"/>
      <c r="M393" s="4"/>
      <c r="N393" s="4"/>
      <c r="O393" s="4">
        <f t="shared" si="119"/>
        <v>0</v>
      </c>
    </row>
    <row r="394" spans="1:15" x14ac:dyDescent="0.25">
      <c r="C394" s="1"/>
      <c r="D394" s="1"/>
      <c r="H394" s="4"/>
      <c r="I394" s="4"/>
      <c r="J394" s="4"/>
      <c r="K394" s="4"/>
      <c r="L394" s="4"/>
      <c r="M394" s="4"/>
      <c r="N394" s="4"/>
      <c r="O394" s="4">
        <f t="shared" si="119"/>
        <v>0</v>
      </c>
    </row>
    <row r="395" spans="1:15" x14ac:dyDescent="0.25">
      <c r="A395" t="s">
        <v>67</v>
      </c>
      <c r="B395" t="s">
        <v>7</v>
      </c>
      <c r="C395">
        <v>3</v>
      </c>
      <c r="D395">
        <v>3</v>
      </c>
      <c r="E395" s="1">
        <f>+D395-C395</f>
        <v>0</v>
      </c>
      <c r="F395" s="3">
        <f>+(D395/C395)^(1/9)-1</f>
        <v>0</v>
      </c>
      <c r="H395" s="4"/>
      <c r="I395" s="4"/>
      <c r="J395" s="4"/>
      <c r="K395" s="4"/>
      <c r="L395" s="4"/>
      <c r="M395" s="4"/>
      <c r="N395" s="4"/>
      <c r="O395" s="4">
        <f t="shared" si="119"/>
        <v>0</v>
      </c>
    </row>
    <row r="396" spans="1:15" x14ac:dyDescent="0.25">
      <c r="A396" t="s">
        <v>67</v>
      </c>
      <c r="B396" t="s">
        <v>8</v>
      </c>
      <c r="C396">
        <v>9</v>
      </c>
      <c r="D396">
        <v>10</v>
      </c>
      <c r="E396" s="1">
        <f t="shared" ref="E396:E400" si="122">+D396-C396</f>
        <v>1</v>
      </c>
      <c r="F396" s="3">
        <f t="shared" ref="F396:F400" si="123">+(D396/C396)^(1/9)-1</f>
        <v>1.1775515835346528E-2</v>
      </c>
      <c r="H396" s="4"/>
      <c r="I396" s="4"/>
      <c r="J396" s="4"/>
      <c r="K396" s="4"/>
      <c r="L396" s="4"/>
      <c r="M396" s="4"/>
      <c r="N396" s="4"/>
      <c r="O396" s="4">
        <f t="shared" si="119"/>
        <v>0</v>
      </c>
    </row>
    <row r="397" spans="1:15" x14ac:dyDescent="0.25">
      <c r="A397" t="s">
        <v>67</v>
      </c>
      <c r="B397" t="s">
        <v>9</v>
      </c>
      <c r="C397">
        <v>2</v>
      </c>
      <c r="D397">
        <v>2</v>
      </c>
      <c r="E397" s="1">
        <f t="shared" si="122"/>
        <v>0</v>
      </c>
      <c r="F397" s="3">
        <f t="shared" si="123"/>
        <v>0</v>
      </c>
      <c r="H397" s="4"/>
      <c r="I397" s="4"/>
      <c r="J397" s="4"/>
      <c r="K397" s="4"/>
      <c r="L397" s="4"/>
      <c r="M397" s="4"/>
      <c r="N397" s="4"/>
      <c r="O397" s="4">
        <f t="shared" si="119"/>
        <v>0</v>
      </c>
    </row>
    <row r="398" spans="1:15" x14ac:dyDescent="0.25">
      <c r="A398" t="s">
        <v>67</v>
      </c>
      <c r="B398" t="s">
        <v>10</v>
      </c>
      <c r="C398">
        <v>87</v>
      </c>
      <c r="D398">
        <v>108</v>
      </c>
      <c r="E398" s="1">
        <f t="shared" si="122"/>
        <v>21</v>
      </c>
      <c r="F398" s="3">
        <f t="shared" si="123"/>
        <v>2.4315710188165252E-2</v>
      </c>
      <c r="H398" s="4"/>
      <c r="I398" s="4"/>
      <c r="J398" s="4"/>
      <c r="K398" s="4"/>
      <c r="L398" s="4"/>
      <c r="M398" s="4"/>
      <c r="N398" s="4"/>
      <c r="O398" s="4">
        <f t="shared" si="119"/>
        <v>0</v>
      </c>
    </row>
    <row r="399" spans="1:15" x14ac:dyDescent="0.25">
      <c r="A399" t="s">
        <v>67</v>
      </c>
      <c r="B399" t="s">
        <v>11</v>
      </c>
      <c r="C399">
        <v>609</v>
      </c>
      <c r="D399">
        <v>633</v>
      </c>
      <c r="E399" s="1">
        <f t="shared" si="122"/>
        <v>24</v>
      </c>
      <c r="F399" s="3">
        <f t="shared" si="123"/>
        <v>4.3039191968801127E-3</v>
      </c>
      <c r="H399" s="4"/>
      <c r="I399" s="4"/>
      <c r="J399" s="4"/>
      <c r="K399" s="4"/>
      <c r="L399" s="4"/>
      <c r="M399" s="4"/>
      <c r="N399" s="4"/>
      <c r="O399" s="4">
        <f t="shared" si="119"/>
        <v>0</v>
      </c>
    </row>
    <row r="400" spans="1:15" x14ac:dyDescent="0.25">
      <c r="C400" s="1">
        <f>SUM(C395:C399)</f>
        <v>710</v>
      </c>
      <c r="D400" s="1">
        <f>SUM(D395:D399)</f>
        <v>756</v>
      </c>
      <c r="E400" s="1">
        <f t="shared" si="122"/>
        <v>46</v>
      </c>
      <c r="F400" s="3">
        <f t="shared" si="123"/>
        <v>6.9995392994341987E-3</v>
      </c>
      <c r="H400" s="4"/>
      <c r="I400" s="4"/>
      <c r="J400" s="4"/>
      <c r="K400" s="4"/>
      <c r="L400" s="4"/>
      <c r="M400" s="4"/>
      <c r="N400" s="4"/>
      <c r="O400" s="4">
        <f t="shared" si="119"/>
        <v>0</v>
      </c>
    </row>
    <row r="401" spans="1:15" x14ac:dyDescent="0.25">
      <c r="H401" s="4"/>
      <c r="I401" s="4"/>
      <c r="J401" s="4"/>
      <c r="K401" s="4"/>
      <c r="L401" s="4"/>
      <c r="M401" s="4"/>
      <c r="N401" s="4"/>
      <c r="O401" s="4">
        <f t="shared" si="119"/>
        <v>0</v>
      </c>
    </row>
    <row r="402" spans="1:15" x14ac:dyDescent="0.25">
      <c r="A402" t="s">
        <v>68</v>
      </c>
      <c r="B402" t="s">
        <v>7</v>
      </c>
      <c r="C402">
        <v>51</v>
      </c>
      <c r="D402">
        <v>61</v>
      </c>
      <c r="E402" s="1">
        <f>+D402-C402</f>
        <v>10</v>
      </c>
      <c r="F402" s="3">
        <f>+(D402/C402)^(1/9)-1</f>
        <v>2.0093457336693543E-2</v>
      </c>
      <c r="H402" s="4"/>
      <c r="I402" s="4"/>
      <c r="J402" s="4"/>
      <c r="K402" s="4"/>
      <c r="L402" s="4"/>
      <c r="M402" s="4"/>
      <c r="N402" s="4"/>
      <c r="O402" s="4">
        <f t="shared" si="119"/>
        <v>0</v>
      </c>
    </row>
    <row r="403" spans="1:15" x14ac:dyDescent="0.25">
      <c r="A403" t="s">
        <v>68</v>
      </c>
      <c r="B403" t="s">
        <v>8</v>
      </c>
      <c r="C403">
        <v>75</v>
      </c>
      <c r="D403">
        <v>106</v>
      </c>
      <c r="E403" s="1">
        <f t="shared" ref="E403:E407" si="124">+D403-C403</f>
        <v>31</v>
      </c>
      <c r="F403" s="3">
        <f t="shared" ref="F403:F407" si="125">+(D403/C403)^(1/9)-1</f>
        <v>3.9187333754215459E-2</v>
      </c>
      <c r="H403" s="4"/>
      <c r="I403" s="4"/>
      <c r="J403" s="4"/>
      <c r="K403" s="4"/>
      <c r="L403" s="4"/>
      <c r="M403" s="4"/>
      <c r="N403" s="4"/>
      <c r="O403" s="4">
        <f t="shared" si="119"/>
        <v>0</v>
      </c>
    </row>
    <row r="404" spans="1:15" x14ac:dyDescent="0.25">
      <c r="A404" t="s">
        <v>68</v>
      </c>
      <c r="B404" t="s">
        <v>9</v>
      </c>
      <c r="C404">
        <v>33</v>
      </c>
      <c r="D404">
        <v>40</v>
      </c>
      <c r="E404" s="1">
        <f t="shared" si="124"/>
        <v>7</v>
      </c>
      <c r="F404" s="3">
        <f t="shared" si="125"/>
        <v>2.160472899981114E-2</v>
      </c>
      <c r="H404" s="4"/>
      <c r="I404" s="4"/>
      <c r="J404" s="4"/>
      <c r="K404" s="4"/>
      <c r="L404" s="4"/>
      <c r="M404" s="4"/>
      <c r="N404" s="4"/>
      <c r="O404" s="4">
        <f t="shared" si="119"/>
        <v>0</v>
      </c>
    </row>
    <row r="405" spans="1:15" x14ac:dyDescent="0.25">
      <c r="A405" t="s">
        <v>68</v>
      </c>
      <c r="B405" t="s">
        <v>10</v>
      </c>
      <c r="C405">
        <v>627</v>
      </c>
      <c r="D405">
        <v>849</v>
      </c>
      <c r="E405" s="1">
        <f t="shared" si="124"/>
        <v>222</v>
      </c>
      <c r="F405" s="3">
        <f t="shared" si="125"/>
        <v>3.4252747482335755E-2</v>
      </c>
      <c r="H405" s="4"/>
      <c r="I405" s="4"/>
      <c r="J405" s="4"/>
      <c r="K405" s="4"/>
      <c r="L405" s="4"/>
      <c r="M405" s="4"/>
      <c r="N405" s="4"/>
      <c r="O405" s="4">
        <f t="shared" si="119"/>
        <v>0</v>
      </c>
    </row>
    <row r="406" spans="1:15" x14ac:dyDescent="0.25">
      <c r="A406" t="s">
        <v>68</v>
      </c>
      <c r="B406" t="s">
        <v>11</v>
      </c>
      <c r="C406" s="1">
        <v>6570</v>
      </c>
      <c r="D406" s="1">
        <v>7311</v>
      </c>
      <c r="E406" s="1">
        <f t="shared" si="124"/>
        <v>741</v>
      </c>
      <c r="F406" s="3">
        <f t="shared" si="125"/>
        <v>1.1944801743583255E-2</v>
      </c>
      <c r="H406" s="4"/>
      <c r="I406" s="4"/>
      <c r="J406" s="4"/>
      <c r="K406" s="4"/>
      <c r="L406" s="4"/>
      <c r="M406" s="4"/>
      <c r="N406" s="4"/>
      <c r="O406" s="4">
        <f t="shared" si="119"/>
        <v>0</v>
      </c>
    </row>
    <row r="407" spans="1:15" x14ac:dyDescent="0.25">
      <c r="C407" s="1">
        <f>SUM(C402:C406)</f>
        <v>7356</v>
      </c>
      <c r="D407" s="1">
        <f>SUM(D402:D406)</f>
        <v>8367</v>
      </c>
      <c r="E407" s="1">
        <f t="shared" si="124"/>
        <v>1011</v>
      </c>
      <c r="F407" s="3">
        <f t="shared" si="125"/>
        <v>1.4411648564544022E-2</v>
      </c>
      <c r="H407" s="4"/>
      <c r="I407" s="4"/>
      <c r="J407" s="4"/>
      <c r="K407" s="4"/>
      <c r="L407" s="4"/>
      <c r="M407" s="4"/>
      <c r="N407" s="4"/>
      <c r="O407" s="4">
        <f t="shared" si="119"/>
        <v>0</v>
      </c>
    </row>
    <row r="408" spans="1:15" x14ac:dyDescent="0.25">
      <c r="C408" s="1"/>
      <c r="D408" s="1"/>
      <c r="H408" s="4"/>
      <c r="I408" s="4"/>
      <c r="J408" s="4"/>
      <c r="K408" s="4"/>
      <c r="L408" s="4"/>
      <c r="M408" s="4"/>
      <c r="N408" s="4"/>
      <c r="O408" s="4">
        <f t="shared" si="119"/>
        <v>0</v>
      </c>
    </row>
    <row r="409" spans="1:15" x14ac:dyDescent="0.25">
      <c r="A409" t="s">
        <v>69</v>
      </c>
      <c r="B409" t="s">
        <v>7</v>
      </c>
      <c r="C409">
        <v>13</v>
      </c>
      <c r="D409">
        <v>13</v>
      </c>
      <c r="E409" s="1">
        <f>+D409-C409</f>
        <v>0</v>
      </c>
      <c r="F409" s="3">
        <f>+(D409/C409)^(1/9)-1</f>
        <v>0</v>
      </c>
      <c r="H409" s="4"/>
      <c r="I409" s="4"/>
      <c r="J409" s="4"/>
      <c r="K409" s="4"/>
      <c r="L409" s="4"/>
      <c r="M409" s="4"/>
      <c r="N409" s="4"/>
      <c r="O409" s="4">
        <f t="shared" si="119"/>
        <v>0</v>
      </c>
    </row>
    <row r="410" spans="1:15" x14ac:dyDescent="0.25">
      <c r="A410" t="s">
        <v>69</v>
      </c>
      <c r="B410" t="s">
        <v>8</v>
      </c>
      <c r="C410">
        <v>20</v>
      </c>
      <c r="D410">
        <v>24</v>
      </c>
      <c r="E410" s="1">
        <f t="shared" ref="E410:E414" si="126">+D410-C410</f>
        <v>4</v>
      </c>
      <c r="F410" s="3">
        <f t="shared" ref="F410:F414" si="127">+(D410/C410)^(1/9)-1</f>
        <v>2.046453567684825E-2</v>
      </c>
      <c r="H410" s="4"/>
      <c r="I410" s="4"/>
      <c r="J410" s="4"/>
      <c r="K410" s="4"/>
      <c r="L410" s="4"/>
      <c r="M410" s="4"/>
      <c r="N410" s="4"/>
      <c r="O410" s="4">
        <f t="shared" si="119"/>
        <v>0</v>
      </c>
    </row>
    <row r="411" spans="1:15" x14ac:dyDescent="0.25">
      <c r="A411" t="s">
        <v>69</v>
      </c>
      <c r="B411" t="s">
        <v>9</v>
      </c>
      <c r="C411">
        <v>9</v>
      </c>
      <c r="D411">
        <v>10</v>
      </c>
      <c r="E411" s="1">
        <f t="shared" si="126"/>
        <v>1</v>
      </c>
      <c r="F411" s="3">
        <f t="shared" si="127"/>
        <v>1.1775515835346528E-2</v>
      </c>
      <c r="H411" s="4"/>
      <c r="I411" s="4"/>
      <c r="J411" s="4"/>
      <c r="K411" s="4"/>
      <c r="L411" s="4"/>
      <c r="M411" s="4"/>
      <c r="N411" s="4"/>
      <c r="O411" s="4">
        <f t="shared" si="119"/>
        <v>0</v>
      </c>
    </row>
    <row r="412" spans="1:15" x14ac:dyDescent="0.25">
      <c r="A412" t="s">
        <v>69</v>
      </c>
      <c r="B412" t="s">
        <v>10</v>
      </c>
      <c r="C412">
        <v>292</v>
      </c>
      <c r="D412">
        <v>335</v>
      </c>
      <c r="E412" s="1">
        <f t="shared" si="126"/>
        <v>43</v>
      </c>
      <c r="F412" s="3">
        <f t="shared" si="127"/>
        <v>1.5381172151238909E-2</v>
      </c>
      <c r="H412" s="4"/>
      <c r="I412" s="4"/>
      <c r="J412" s="4"/>
      <c r="K412" s="4"/>
      <c r="L412" s="4"/>
      <c r="M412" s="4"/>
      <c r="N412" s="4"/>
      <c r="O412" s="4">
        <f t="shared" si="119"/>
        <v>0</v>
      </c>
    </row>
    <row r="413" spans="1:15" x14ac:dyDescent="0.25">
      <c r="A413" t="s">
        <v>69</v>
      </c>
      <c r="B413" t="s">
        <v>11</v>
      </c>
      <c r="C413" s="1">
        <v>2033</v>
      </c>
      <c r="D413" s="1">
        <v>1879</v>
      </c>
      <c r="E413" s="1">
        <f t="shared" si="126"/>
        <v>-154</v>
      </c>
      <c r="F413" s="3">
        <f t="shared" si="127"/>
        <v>-8.7143429856805232E-3</v>
      </c>
      <c r="H413" s="4"/>
      <c r="I413" s="4"/>
      <c r="J413" s="4"/>
      <c r="K413" s="4"/>
      <c r="L413" s="4">
        <v>1</v>
      </c>
      <c r="M413" s="4"/>
      <c r="N413" s="4"/>
      <c r="O413" s="4">
        <f t="shared" si="119"/>
        <v>1</v>
      </c>
    </row>
    <row r="414" spans="1:15" x14ac:dyDescent="0.25">
      <c r="C414" s="1">
        <f>SUM(C409:C413)</f>
        <v>2367</v>
      </c>
      <c r="D414" s="1">
        <f>SUM(D409:D413)</f>
        <v>2261</v>
      </c>
      <c r="E414" s="1">
        <f t="shared" si="126"/>
        <v>-106</v>
      </c>
      <c r="F414" s="3">
        <f t="shared" si="127"/>
        <v>-5.0777463535174316E-3</v>
      </c>
      <c r="H414" s="4"/>
      <c r="I414" s="4"/>
      <c r="J414" s="4"/>
      <c r="K414" s="4"/>
      <c r="L414" s="4"/>
      <c r="M414" s="4">
        <v>1</v>
      </c>
      <c r="N414" s="4"/>
      <c r="O414" s="4">
        <f t="shared" si="119"/>
        <v>1</v>
      </c>
    </row>
    <row r="415" spans="1:15" x14ac:dyDescent="0.25">
      <c r="C415" s="1"/>
      <c r="D415" s="1"/>
      <c r="H415" s="4"/>
      <c r="I415" s="4"/>
      <c r="J415" s="4"/>
      <c r="K415" s="4"/>
      <c r="L415" s="4"/>
      <c r="M415" s="4"/>
      <c r="N415" s="4"/>
      <c r="O415" s="4">
        <f t="shared" si="119"/>
        <v>0</v>
      </c>
    </row>
    <row r="416" spans="1:15" x14ac:dyDescent="0.25">
      <c r="A416" t="s">
        <v>70</v>
      </c>
      <c r="B416" t="s">
        <v>7</v>
      </c>
      <c r="C416">
        <v>109</v>
      </c>
      <c r="D416">
        <v>127</v>
      </c>
      <c r="E416" s="1">
        <f>+D416-C416</f>
        <v>18</v>
      </c>
      <c r="F416" s="3">
        <f>+(D416/C416)^(1/9)-1</f>
        <v>1.7127149969146993E-2</v>
      </c>
      <c r="H416" s="4"/>
      <c r="I416" s="4"/>
      <c r="J416" s="4"/>
      <c r="K416" s="4"/>
      <c r="L416" s="4"/>
      <c r="M416" s="4"/>
      <c r="N416" s="4"/>
      <c r="O416" s="4">
        <f t="shared" si="119"/>
        <v>0</v>
      </c>
    </row>
    <row r="417" spans="1:15" x14ac:dyDescent="0.25">
      <c r="A417" t="s">
        <v>70</v>
      </c>
      <c r="B417" t="s">
        <v>8</v>
      </c>
      <c r="C417">
        <v>336</v>
      </c>
      <c r="D417">
        <v>457</v>
      </c>
      <c r="E417" s="1">
        <f t="shared" ref="E417:E421" si="128">+D417-C417</f>
        <v>121</v>
      </c>
      <c r="F417" s="3">
        <f t="shared" ref="F417:F421" si="129">+(D417/C417)^(1/9)-1</f>
        <v>3.4765356506506029E-2</v>
      </c>
      <c r="H417" s="4"/>
      <c r="I417" s="4"/>
      <c r="J417" s="4"/>
      <c r="K417" s="4"/>
      <c r="L417" s="4"/>
      <c r="M417" s="4"/>
      <c r="N417" s="4"/>
      <c r="O417" s="4">
        <f t="shared" si="119"/>
        <v>0</v>
      </c>
    </row>
    <row r="418" spans="1:15" x14ac:dyDescent="0.25">
      <c r="A418" t="s">
        <v>70</v>
      </c>
      <c r="B418" t="s">
        <v>9</v>
      </c>
      <c r="C418">
        <v>246</v>
      </c>
      <c r="D418">
        <v>280</v>
      </c>
      <c r="E418" s="1">
        <f t="shared" si="128"/>
        <v>34</v>
      </c>
      <c r="F418" s="3">
        <f t="shared" si="129"/>
        <v>1.4488180544541152E-2</v>
      </c>
      <c r="H418" s="4"/>
      <c r="I418" s="4"/>
      <c r="J418" s="4"/>
      <c r="K418" s="4"/>
      <c r="L418" s="4"/>
      <c r="M418" s="4"/>
      <c r="N418" s="4"/>
      <c r="O418" s="4">
        <f t="shared" si="119"/>
        <v>0</v>
      </c>
    </row>
    <row r="419" spans="1:15" x14ac:dyDescent="0.25">
      <c r="A419" t="s">
        <v>70</v>
      </c>
      <c r="B419" t="s">
        <v>10</v>
      </c>
      <c r="C419" s="1">
        <v>3996</v>
      </c>
      <c r="D419" s="1">
        <v>5044</v>
      </c>
      <c r="E419" s="1">
        <f t="shared" si="128"/>
        <v>1048</v>
      </c>
      <c r="F419" s="3">
        <f t="shared" si="129"/>
        <v>2.6216148134866835E-2</v>
      </c>
      <c r="H419" s="4"/>
      <c r="I419" s="4"/>
      <c r="J419" s="4"/>
      <c r="K419" s="4"/>
      <c r="L419" s="4"/>
      <c r="M419" s="4"/>
      <c r="N419" s="4"/>
      <c r="O419" s="4">
        <f t="shared" si="119"/>
        <v>0</v>
      </c>
    </row>
    <row r="420" spans="1:15" x14ac:dyDescent="0.25">
      <c r="A420" t="s">
        <v>70</v>
      </c>
      <c r="B420" t="s">
        <v>11</v>
      </c>
      <c r="C420" s="1">
        <v>23387</v>
      </c>
      <c r="D420" s="1">
        <v>25229</v>
      </c>
      <c r="E420" s="1">
        <f t="shared" si="128"/>
        <v>1842</v>
      </c>
      <c r="F420" s="3">
        <f t="shared" si="129"/>
        <v>8.4593367970027256E-3</v>
      </c>
      <c r="H420" s="4"/>
      <c r="I420" s="4"/>
      <c r="J420" s="4"/>
      <c r="K420" s="4"/>
      <c r="L420" s="4"/>
      <c r="M420" s="4"/>
      <c r="N420" s="4"/>
      <c r="O420" s="4">
        <f t="shared" si="119"/>
        <v>0</v>
      </c>
    </row>
    <row r="421" spans="1:15" x14ac:dyDescent="0.25">
      <c r="C421" s="1">
        <f>SUM(C416:C420)</f>
        <v>28074</v>
      </c>
      <c r="D421" s="1">
        <f>SUM(D416:D420)</f>
        <v>31137</v>
      </c>
      <c r="E421" s="1">
        <f t="shared" si="128"/>
        <v>3063</v>
      </c>
      <c r="F421" s="3">
        <f t="shared" si="129"/>
        <v>1.1572329658327218E-2</v>
      </c>
      <c r="H421" s="4"/>
      <c r="I421" s="4"/>
      <c r="J421" s="4"/>
      <c r="K421" s="4"/>
      <c r="L421" s="4"/>
      <c r="M421" s="4"/>
      <c r="N421" s="4"/>
      <c r="O421" s="4">
        <f t="shared" si="119"/>
        <v>0</v>
      </c>
    </row>
    <row r="422" spans="1:15" x14ac:dyDescent="0.25">
      <c r="C422" s="1"/>
      <c r="D422" s="1"/>
      <c r="H422" s="4"/>
      <c r="I422" s="4"/>
      <c r="J422" s="4"/>
      <c r="K422" s="4"/>
      <c r="L422" s="4"/>
      <c r="M422" s="4"/>
      <c r="N422" s="4"/>
      <c r="O422" s="4">
        <f t="shared" si="119"/>
        <v>0</v>
      </c>
    </row>
    <row r="423" spans="1:15" x14ac:dyDescent="0.25">
      <c r="A423" t="s">
        <v>71</v>
      </c>
      <c r="B423" t="s">
        <v>7</v>
      </c>
      <c r="C423">
        <v>258</v>
      </c>
      <c r="D423">
        <v>295</v>
      </c>
      <c r="E423" s="1">
        <f>+D423-C423</f>
        <v>37</v>
      </c>
      <c r="F423" s="3">
        <f>+(D423/C423)^(1/9)-1</f>
        <v>1.5002059208651497E-2</v>
      </c>
      <c r="H423" s="4"/>
      <c r="I423" s="4"/>
      <c r="J423" s="4"/>
      <c r="K423" s="4"/>
      <c r="L423" s="4"/>
      <c r="M423" s="4"/>
      <c r="N423" s="4"/>
      <c r="O423" s="4">
        <f t="shared" si="119"/>
        <v>0</v>
      </c>
    </row>
    <row r="424" spans="1:15" x14ac:dyDescent="0.25">
      <c r="A424" t="s">
        <v>71</v>
      </c>
      <c r="B424" t="s">
        <v>8</v>
      </c>
      <c r="C424">
        <v>254</v>
      </c>
      <c r="D424">
        <v>333</v>
      </c>
      <c r="E424" s="1">
        <f t="shared" ref="E424:E428" si="130">+D424-C424</f>
        <v>79</v>
      </c>
      <c r="F424" s="3">
        <f t="shared" ref="F424:F428" si="131">+(D424/C424)^(1/9)-1</f>
        <v>3.0547075554862024E-2</v>
      </c>
      <c r="H424" s="4"/>
      <c r="I424" s="4"/>
      <c r="J424" s="4"/>
      <c r="K424" s="4"/>
      <c r="L424" s="4"/>
      <c r="M424" s="4"/>
      <c r="N424" s="4"/>
      <c r="O424" s="4">
        <f t="shared" si="119"/>
        <v>0</v>
      </c>
    </row>
    <row r="425" spans="1:15" x14ac:dyDescent="0.25">
      <c r="A425" t="s">
        <v>71</v>
      </c>
      <c r="B425" t="s">
        <v>9</v>
      </c>
      <c r="C425">
        <v>167</v>
      </c>
      <c r="D425">
        <v>192</v>
      </c>
      <c r="E425" s="1">
        <f t="shared" si="130"/>
        <v>25</v>
      </c>
      <c r="F425" s="3">
        <f t="shared" si="131"/>
        <v>1.5620924055361307E-2</v>
      </c>
      <c r="H425" s="4"/>
      <c r="I425" s="4"/>
      <c r="J425" s="4"/>
      <c r="K425" s="4"/>
      <c r="L425" s="4"/>
      <c r="M425" s="4"/>
      <c r="N425" s="4"/>
      <c r="O425" s="4">
        <f t="shared" si="119"/>
        <v>0</v>
      </c>
    </row>
    <row r="426" spans="1:15" x14ac:dyDescent="0.25">
      <c r="A426" t="s">
        <v>71</v>
      </c>
      <c r="B426" t="s">
        <v>10</v>
      </c>
      <c r="C426" s="1">
        <v>1294</v>
      </c>
      <c r="D426" s="1">
        <v>1609</v>
      </c>
      <c r="E426" s="1">
        <f t="shared" si="130"/>
        <v>315</v>
      </c>
      <c r="F426" s="3">
        <f t="shared" si="131"/>
        <v>2.4503696591652968E-2</v>
      </c>
      <c r="H426" s="4"/>
      <c r="I426" s="4"/>
      <c r="J426" s="4"/>
      <c r="K426" s="4"/>
      <c r="L426" s="4"/>
      <c r="M426" s="4"/>
      <c r="N426" s="4"/>
      <c r="O426" s="4">
        <f t="shared" si="119"/>
        <v>0</v>
      </c>
    </row>
    <row r="427" spans="1:15" x14ac:dyDescent="0.25">
      <c r="A427" t="s">
        <v>71</v>
      </c>
      <c r="B427" t="s">
        <v>11</v>
      </c>
      <c r="C427" s="1">
        <v>21468</v>
      </c>
      <c r="D427" s="1">
        <v>22945</v>
      </c>
      <c r="E427" s="1">
        <f t="shared" si="130"/>
        <v>1477</v>
      </c>
      <c r="F427" s="3">
        <f t="shared" si="131"/>
        <v>7.4203501967966545E-3</v>
      </c>
      <c r="H427" s="4"/>
      <c r="I427" s="4"/>
      <c r="J427" s="4"/>
      <c r="K427" s="4"/>
      <c r="L427" s="4"/>
      <c r="M427" s="4"/>
      <c r="N427" s="4"/>
      <c r="O427" s="4">
        <f t="shared" si="119"/>
        <v>0</v>
      </c>
    </row>
    <row r="428" spans="1:15" x14ac:dyDescent="0.25">
      <c r="C428" s="1">
        <f>SUM(C423:C427)</f>
        <v>23441</v>
      </c>
      <c r="D428" s="1">
        <f>SUM(D423:D427)</f>
        <v>25374</v>
      </c>
      <c r="E428" s="1">
        <f t="shared" si="130"/>
        <v>1933</v>
      </c>
      <c r="F428" s="3">
        <f t="shared" si="131"/>
        <v>8.8431384193543572E-3</v>
      </c>
      <c r="H428" s="4"/>
      <c r="I428" s="4"/>
      <c r="J428" s="4"/>
      <c r="K428" s="4"/>
      <c r="L428" s="4"/>
      <c r="M428" s="4"/>
      <c r="N428" s="4"/>
      <c r="O428" s="4">
        <f t="shared" si="119"/>
        <v>0</v>
      </c>
    </row>
    <row r="429" spans="1:15" x14ac:dyDescent="0.25">
      <c r="C429" s="1"/>
      <c r="D429" s="1"/>
      <c r="H429" s="4"/>
      <c r="I429" s="4"/>
      <c r="J429" s="4"/>
      <c r="K429" s="4"/>
      <c r="L429" s="4"/>
      <c r="M429" s="4"/>
      <c r="N429" s="4"/>
      <c r="O429" s="4">
        <f t="shared" si="119"/>
        <v>0</v>
      </c>
    </row>
    <row r="430" spans="1:15" x14ac:dyDescent="0.25">
      <c r="A430" t="s">
        <v>72</v>
      </c>
      <c r="B430" t="s">
        <v>7</v>
      </c>
      <c r="C430">
        <v>17</v>
      </c>
      <c r="D430">
        <v>17</v>
      </c>
      <c r="E430" s="1">
        <f>+D430-C430</f>
        <v>0</v>
      </c>
      <c r="F430" s="3">
        <f>+(D430/C430)^(1/9)-1</f>
        <v>0</v>
      </c>
      <c r="H430" s="4"/>
      <c r="I430" s="4"/>
      <c r="J430" s="4"/>
      <c r="K430" s="4"/>
      <c r="L430" s="4"/>
      <c r="M430" s="4"/>
      <c r="N430" s="4"/>
      <c r="O430" s="4">
        <f t="shared" si="119"/>
        <v>0</v>
      </c>
    </row>
    <row r="431" spans="1:15" x14ac:dyDescent="0.25">
      <c r="A431" t="s">
        <v>72</v>
      </c>
      <c r="B431" t="s">
        <v>8</v>
      </c>
      <c r="C431">
        <v>21</v>
      </c>
      <c r="D431">
        <v>25</v>
      </c>
      <c r="E431" s="1">
        <f t="shared" ref="E431:E435" si="132">+D431-C431</f>
        <v>4</v>
      </c>
      <c r="F431" s="3">
        <f t="shared" ref="F431:F435" si="133">+(D431/C431)^(1/9)-1</f>
        <v>1.956146499905298E-2</v>
      </c>
      <c r="H431" s="4"/>
      <c r="I431" s="4"/>
      <c r="J431" s="4"/>
      <c r="K431" s="4"/>
      <c r="L431" s="4"/>
      <c r="M431" s="4"/>
      <c r="N431" s="4"/>
      <c r="O431" s="4">
        <f t="shared" si="119"/>
        <v>0</v>
      </c>
    </row>
    <row r="432" spans="1:15" x14ac:dyDescent="0.25">
      <c r="A432" t="s">
        <v>72</v>
      </c>
      <c r="B432" t="s">
        <v>9</v>
      </c>
      <c r="C432">
        <v>37</v>
      </c>
      <c r="D432">
        <v>41</v>
      </c>
      <c r="E432" s="1">
        <f t="shared" si="132"/>
        <v>4</v>
      </c>
      <c r="F432" s="3">
        <f t="shared" si="133"/>
        <v>1.1471313753063539E-2</v>
      </c>
      <c r="H432" s="4"/>
      <c r="I432" s="4"/>
      <c r="J432" s="4"/>
      <c r="K432" s="4"/>
      <c r="L432" s="4"/>
      <c r="M432" s="4"/>
      <c r="N432" s="4"/>
      <c r="O432" s="4">
        <f t="shared" si="119"/>
        <v>0</v>
      </c>
    </row>
    <row r="433" spans="1:15" x14ac:dyDescent="0.25">
      <c r="A433" t="s">
        <v>72</v>
      </c>
      <c r="B433" t="s">
        <v>10</v>
      </c>
      <c r="C433">
        <v>406</v>
      </c>
      <c r="D433">
        <v>479</v>
      </c>
      <c r="E433" s="1">
        <f t="shared" si="132"/>
        <v>73</v>
      </c>
      <c r="F433" s="3">
        <f t="shared" si="133"/>
        <v>1.8541739850609806E-2</v>
      </c>
      <c r="H433" s="4"/>
      <c r="I433" s="4"/>
      <c r="J433" s="4"/>
      <c r="K433" s="4"/>
      <c r="L433" s="4"/>
      <c r="M433" s="4"/>
      <c r="N433" s="4"/>
      <c r="O433" s="4">
        <f t="shared" si="119"/>
        <v>0</v>
      </c>
    </row>
    <row r="434" spans="1:15" x14ac:dyDescent="0.25">
      <c r="A434" t="s">
        <v>72</v>
      </c>
      <c r="B434" t="s">
        <v>11</v>
      </c>
      <c r="C434" s="1">
        <v>4335</v>
      </c>
      <c r="D434" s="1">
        <v>4163</v>
      </c>
      <c r="E434" s="1">
        <f t="shared" si="132"/>
        <v>-172</v>
      </c>
      <c r="F434" s="3">
        <f t="shared" si="133"/>
        <v>-4.4883020008761321E-3</v>
      </c>
      <c r="H434" s="4"/>
      <c r="I434" s="4"/>
      <c r="J434" s="4"/>
      <c r="K434" s="4"/>
      <c r="L434" s="4">
        <v>1</v>
      </c>
      <c r="M434" s="4"/>
      <c r="N434" s="4"/>
      <c r="O434" s="4">
        <f t="shared" si="119"/>
        <v>1</v>
      </c>
    </row>
    <row r="435" spans="1:15" x14ac:dyDescent="0.25">
      <c r="C435" s="1">
        <f>SUM(C430:C434)</f>
        <v>4816</v>
      </c>
      <c r="D435" s="1">
        <f>SUM(D430:D434)</f>
        <v>4725</v>
      </c>
      <c r="E435" s="1">
        <f t="shared" si="132"/>
        <v>-91</v>
      </c>
      <c r="F435" s="3">
        <f t="shared" si="133"/>
        <v>-2.1173271893544232E-3</v>
      </c>
      <c r="H435" s="4"/>
      <c r="I435" s="4"/>
      <c r="J435" s="4"/>
      <c r="K435" s="4"/>
      <c r="L435" s="4"/>
      <c r="M435" s="4">
        <v>1</v>
      </c>
      <c r="N435" s="4"/>
      <c r="O435" s="4">
        <f t="shared" si="119"/>
        <v>1</v>
      </c>
    </row>
    <row r="436" spans="1:15" x14ac:dyDescent="0.25">
      <c r="C436" s="1"/>
      <c r="D436" s="1"/>
      <c r="H436" s="4"/>
      <c r="I436" s="4"/>
      <c r="J436" s="4"/>
      <c r="K436" s="4"/>
      <c r="L436" s="4"/>
      <c r="M436" s="4"/>
      <c r="N436" s="4"/>
      <c r="O436" s="4">
        <f t="shared" si="119"/>
        <v>0</v>
      </c>
    </row>
    <row r="437" spans="1:15" x14ac:dyDescent="0.25">
      <c r="A437" t="s">
        <v>73</v>
      </c>
      <c r="B437" t="s">
        <v>7</v>
      </c>
      <c r="C437" s="1">
        <v>2053</v>
      </c>
      <c r="D437" s="1">
        <v>2653</v>
      </c>
      <c r="E437" s="1">
        <f>+D437-C437</f>
        <v>600</v>
      </c>
      <c r="F437" s="3">
        <f>+(D437/C437)^(1/9)-1</f>
        <v>2.8897313833945226E-2</v>
      </c>
      <c r="H437" s="4"/>
      <c r="I437" s="4"/>
      <c r="J437" s="4"/>
      <c r="K437" s="4"/>
      <c r="L437" s="4"/>
      <c r="M437" s="4"/>
      <c r="N437" s="4"/>
      <c r="O437" s="4">
        <f t="shared" si="119"/>
        <v>0</v>
      </c>
    </row>
    <row r="438" spans="1:15" x14ac:dyDescent="0.25">
      <c r="A438" t="s">
        <v>73</v>
      </c>
      <c r="B438" t="s">
        <v>8</v>
      </c>
      <c r="C438" s="1">
        <v>3724</v>
      </c>
      <c r="D438" s="1">
        <v>5768</v>
      </c>
      <c r="E438" s="1">
        <f t="shared" ref="E438:E442" si="134">+D438-C438</f>
        <v>2044</v>
      </c>
      <c r="F438" s="3">
        <f t="shared" ref="F438:F442" si="135">+(D438/C438)^(1/9)-1</f>
        <v>4.9815165292094843E-2</v>
      </c>
      <c r="H438" s="4"/>
      <c r="I438" s="4"/>
      <c r="J438" s="4"/>
      <c r="K438" s="4"/>
      <c r="L438" s="4"/>
      <c r="M438" s="4"/>
      <c r="N438" s="4"/>
      <c r="O438" s="4">
        <f t="shared" si="119"/>
        <v>0</v>
      </c>
    </row>
    <row r="439" spans="1:15" x14ac:dyDescent="0.25">
      <c r="A439" t="s">
        <v>73</v>
      </c>
      <c r="B439" t="s">
        <v>9</v>
      </c>
      <c r="C439" s="1">
        <v>2605</v>
      </c>
      <c r="D439" s="1">
        <v>3383</v>
      </c>
      <c r="E439" s="1">
        <f t="shared" si="134"/>
        <v>778</v>
      </c>
      <c r="F439" s="3">
        <f t="shared" si="135"/>
        <v>2.9462365281790248E-2</v>
      </c>
      <c r="H439" s="4"/>
      <c r="I439" s="4"/>
      <c r="J439" s="4"/>
      <c r="K439" s="4"/>
      <c r="L439" s="4"/>
      <c r="M439" s="4"/>
      <c r="N439" s="4"/>
      <c r="O439" s="4">
        <f t="shared" si="119"/>
        <v>0</v>
      </c>
    </row>
    <row r="440" spans="1:15" x14ac:dyDescent="0.25">
      <c r="A440" t="s">
        <v>73</v>
      </c>
      <c r="B440" t="s">
        <v>10</v>
      </c>
      <c r="C440" s="1">
        <v>71965</v>
      </c>
      <c r="D440" s="1">
        <v>105057</v>
      </c>
      <c r="E440" s="1">
        <f t="shared" si="134"/>
        <v>33092</v>
      </c>
      <c r="F440" s="3">
        <f t="shared" si="135"/>
        <v>4.2931927480147847E-2</v>
      </c>
      <c r="H440" s="4"/>
      <c r="I440" s="4"/>
      <c r="J440" s="4"/>
      <c r="K440" s="4"/>
      <c r="L440" s="4"/>
      <c r="M440" s="4"/>
      <c r="N440" s="4"/>
      <c r="O440" s="4">
        <f t="shared" si="119"/>
        <v>0</v>
      </c>
    </row>
    <row r="441" spans="1:15" x14ac:dyDescent="0.25">
      <c r="A441" t="s">
        <v>73</v>
      </c>
      <c r="B441" t="s">
        <v>11</v>
      </c>
      <c r="C441" s="1">
        <v>173881</v>
      </c>
      <c r="D441" s="1">
        <v>206770</v>
      </c>
      <c r="E441" s="1">
        <f t="shared" si="134"/>
        <v>32889</v>
      </c>
      <c r="F441" s="3">
        <f t="shared" si="135"/>
        <v>1.943487958309964E-2</v>
      </c>
      <c r="H441" s="4"/>
      <c r="I441" s="4"/>
      <c r="J441" s="4"/>
      <c r="K441" s="4"/>
      <c r="L441" s="4"/>
      <c r="M441" s="4"/>
      <c r="N441" s="4"/>
      <c r="O441" s="4">
        <f t="shared" si="119"/>
        <v>0</v>
      </c>
    </row>
    <row r="442" spans="1:15" x14ac:dyDescent="0.25">
      <c r="C442" s="1">
        <f>SUM(C437:C441)</f>
        <v>254228</v>
      </c>
      <c r="D442" s="1">
        <f>SUM(D437:D441)</f>
        <v>323631</v>
      </c>
      <c r="E442" s="1">
        <f t="shared" si="134"/>
        <v>69403</v>
      </c>
      <c r="F442" s="3">
        <f t="shared" si="135"/>
        <v>2.7182034442427394E-2</v>
      </c>
      <c r="H442" s="4"/>
      <c r="I442" s="4"/>
      <c r="J442" s="4"/>
      <c r="K442" s="4"/>
      <c r="L442" s="4"/>
      <c r="M442" s="4"/>
      <c r="N442" s="4"/>
      <c r="O442" s="4">
        <f t="shared" si="119"/>
        <v>0</v>
      </c>
    </row>
    <row r="443" spans="1:15" x14ac:dyDescent="0.25">
      <c r="C443" s="1"/>
      <c r="D443" s="1"/>
      <c r="H443" s="4"/>
      <c r="I443" s="4"/>
      <c r="J443" s="4"/>
      <c r="K443" s="4"/>
      <c r="L443" s="4"/>
      <c r="M443" s="4"/>
      <c r="N443" s="4"/>
      <c r="O443" s="4">
        <f t="shared" si="119"/>
        <v>0</v>
      </c>
    </row>
    <row r="444" spans="1:15" x14ac:dyDescent="0.25">
      <c r="A444" t="s">
        <v>74</v>
      </c>
      <c r="B444" t="s">
        <v>7</v>
      </c>
      <c r="C444">
        <v>42</v>
      </c>
      <c r="D444">
        <v>45</v>
      </c>
      <c r="E444" s="1">
        <f>+D444-C444</f>
        <v>3</v>
      </c>
      <c r="F444" s="3">
        <f>+(D444/C444)^(1/9)-1</f>
        <v>7.6953326522022358E-3</v>
      </c>
      <c r="H444" s="4"/>
      <c r="I444" s="4"/>
      <c r="J444" s="4"/>
      <c r="K444" s="4"/>
      <c r="L444" s="4"/>
      <c r="M444" s="4"/>
      <c r="N444" s="4"/>
      <c r="O444" s="4">
        <f t="shared" si="119"/>
        <v>0</v>
      </c>
    </row>
    <row r="445" spans="1:15" x14ac:dyDescent="0.25">
      <c r="A445" t="s">
        <v>74</v>
      </c>
      <c r="B445" t="s">
        <v>8</v>
      </c>
      <c r="C445">
        <v>33</v>
      </c>
      <c r="D445">
        <v>40</v>
      </c>
      <c r="E445" s="1">
        <f t="shared" ref="E445:E449" si="136">+D445-C445</f>
        <v>7</v>
      </c>
      <c r="F445" s="3">
        <f t="shared" ref="F445:F449" si="137">+(D445/C445)^(1/9)-1</f>
        <v>2.160472899981114E-2</v>
      </c>
      <c r="H445" s="4"/>
      <c r="I445" s="4"/>
      <c r="J445" s="4"/>
      <c r="K445" s="4"/>
      <c r="L445" s="4"/>
      <c r="M445" s="4"/>
      <c r="N445" s="4"/>
      <c r="O445" s="4">
        <f t="shared" si="119"/>
        <v>0</v>
      </c>
    </row>
    <row r="446" spans="1:15" x14ac:dyDescent="0.25">
      <c r="A446" t="s">
        <v>74</v>
      </c>
      <c r="B446" t="s">
        <v>9</v>
      </c>
      <c r="C446">
        <v>24</v>
      </c>
      <c r="D446">
        <v>26</v>
      </c>
      <c r="E446" s="1">
        <f t="shared" si="136"/>
        <v>2</v>
      </c>
      <c r="F446" s="3">
        <f t="shared" si="137"/>
        <v>8.9333000545039898E-3</v>
      </c>
      <c r="H446" s="4"/>
      <c r="I446" s="4"/>
      <c r="J446" s="4"/>
      <c r="K446" s="4"/>
      <c r="L446" s="4"/>
      <c r="M446" s="4"/>
      <c r="N446" s="4"/>
      <c r="O446" s="4">
        <f t="shared" si="119"/>
        <v>0</v>
      </c>
    </row>
    <row r="447" spans="1:15" x14ac:dyDescent="0.25">
      <c r="A447" t="s">
        <v>74</v>
      </c>
      <c r="B447" t="s">
        <v>10</v>
      </c>
      <c r="C447" s="1">
        <v>2084</v>
      </c>
      <c r="D447" s="1">
        <v>2448</v>
      </c>
      <c r="E447" s="1">
        <f t="shared" si="136"/>
        <v>364</v>
      </c>
      <c r="F447" s="3">
        <f t="shared" si="137"/>
        <v>1.8047844591040807E-2</v>
      </c>
      <c r="H447" s="4"/>
      <c r="I447" s="4"/>
      <c r="J447" s="4"/>
      <c r="K447" s="4"/>
      <c r="L447" s="4"/>
      <c r="M447" s="4"/>
      <c r="N447" s="4"/>
      <c r="O447" s="4">
        <f t="shared" si="119"/>
        <v>0</v>
      </c>
    </row>
    <row r="448" spans="1:15" x14ac:dyDescent="0.25">
      <c r="A448" t="s">
        <v>74</v>
      </c>
      <c r="B448" t="s">
        <v>11</v>
      </c>
      <c r="C448" s="1">
        <v>7849</v>
      </c>
      <c r="D448" s="1">
        <v>7496</v>
      </c>
      <c r="E448" s="1">
        <f t="shared" si="136"/>
        <v>-353</v>
      </c>
      <c r="F448" s="3">
        <f t="shared" si="137"/>
        <v>-5.0999055648777158E-3</v>
      </c>
      <c r="H448" s="4"/>
      <c r="I448" s="4"/>
      <c r="J448" s="4"/>
      <c r="K448" s="4"/>
      <c r="L448" s="4">
        <v>1</v>
      </c>
      <c r="M448" s="4"/>
      <c r="N448" s="4"/>
      <c r="O448" s="4">
        <f t="shared" si="119"/>
        <v>1</v>
      </c>
    </row>
    <row r="449" spans="1:15" x14ac:dyDescent="0.25">
      <c r="C449" s="1">
        <f>SUM(C444:C448)</f>
        <v>10032</v>
      </c>
      <c r="D449" s="1">
        <f>SUM(D444:D448)</f>
        <v>10055</v>
      </c>
      <c r="E449" s="1">
        <f t="shared" si="136"/>
        <v>23</v>
      </c>
      <c r="F449" s="3">
        <f t="shared" si="137"/>
        <v>2.5448118974003009E-4</v>
      </c>
      <c r="H449" s="4"/>
      <c r="I449" s="4"/>
      <c r="J449" s="4"/>
      <c r="K449" s="4"/>
      <c r="L449" s="4"/>
      <c r="M449" s="4"/>
      <c r="N449" s="4"/>
      <c r="O449" s="4">
        <f t="shared" si="119"/>
        <v>0</v>
      </c>
    </row>
    <row r="450" spans="1:15" x14ac:dyDescent="0.25">
      <c r="C450" s="1"/>
      <c r="D450" s="1"/>
      <c r="H450" s="4"/>
      <c r="I450" s="4"/>
      <c r="J450" s="4"/>
      <c r="K450" s="4"/>
      <c r="L450" s="4"/>
      <c r="M450" s="4"/>
      <c r="N450" s="4"/>
      <c r="O450" s="4">
        <f t="shared" si="119"/>
        <v>0</v>
      </c>
    </row>
    <row r="451" spans="1:15" x14ac:dyDescent="0.25">
      <c r="A451" t="s">
        <v>77</v>
      </c>
      <c r="B451" t="s">
        <v>7</v>
      </c>
      <c r="C451" s="1">
        <f>+C3+C10+C17+C24+C31+C38+C45+C52+C59+C66+C73+C80+C87+C94+C101+C108+C115+C122+C129+C136+C143+C150+C157+C164+C171+C178+C185+C192+C199+C206+C213+C220+C227+C234+C241+C248+C255+C262+C269+C276+C290+C297+C304+C311+C318+C325+C332+C339+C346+C353+C360+C367+C374+C381+C388+C395+C402+C409+C416+C423+C430+C437+C444+C283</f>
        <v>49125</v>
      </c>
      <c r="D451" s="1">
        <f t="shared" ref="D451:E451" si="138">+D3+D10+D17+D24+D31+D38+D45+D52+D59+D66+D73+D80+D87+D94+D101+D108+D115+D122+D129+D136+D143+D150+D157+D164+D171+D178+D185+D192+D199+D206+D213+D220+D227+D234+D241+D248+D255+D262+D269+D276+D290+D297+D304+D311+D318+D325+D332+D339+D346+D353+D360+D367+D374+D381+D388+D395+D402+D409+D416+D423+D430+D437+D444+D283</f>
        <v>56278</v>
      </c>
      <c r="E451" s="1">
        <f t="shared" si="138"/>
        <v>7153</v>
      </c>
      <c r="F451" s="3">
        <f>+(D451/C451)^(1/9)-1</f>
        <v>1.5218599543576294E-2</v>
      </c>
      <c r="H451" s="4"/>
      <c r="I451" s="4"/>
      <c r="J451" s="4"/>
      <c r="K451" s="4"/>
      <c r="L451" s="4"/>
      <c r="M451" s="4"/>
      <c r="N451" s="4"/>
      <c r="O451" s="4">
        <f t="shared" si="119"/>
        <v>0</v>
      </c>
    </row>
    <row r="452" spans="1:15" x14ac:dyDescent="0.25">
      <c r="A452" t="s">
        <v>77</v>
      </c>
      <c r="B452" t="s">
        <v>8</v>
      </c>
      <c r="C452" s="1">
        <f t="shared" ref="C452:E455" si="139">+C4+C11+C18+C25+C32+C39+C46+C53+C60+C67+C74+C81+C88+C95+C102+C109+C116+C123+C130+C137+C144+C151+C158+C165+C172+C179+C186+C193+C200+C207+C214+C221+C228+C235+C242+C249+C256+C263+C270+C277+C291+C298+C305+C312+C319+C326+C333+C340+C347+C354+C361+C368+C375+C382+C389+C396+C403+C410+C417+C424+C431+C438+C445+C284</f>
        <v>161423</v>
      </c>
      <c r="D452" s="1">
        <f t="shared" si="139"/>
        <v>227640</v>
      </c>
      <c r="E452" s="1">
        <f t="shared" si="139"/>
        <v>66217</v>
      </c>
      <c r="F452" s="3">
        <f t="shared" ref="F452:F456" si="140">+(D452/C452)^(1/9)-1</f>
        <v>3.8931748704021718E-2</v>
      </c>
      <c r="H452" s="4"/>
      <c r="I452" s="4"/>
      <c r="J452" s="4"/>
      <c r="K452" s="4"/>
      <c r="L452" s="4"/>
      <c r="M452" s="4"/>
      <c r="N452" s="4"/>
      <c r="O452" s="4">
        <f t="shared" ref="O452:O456" si="141">IF(F452&lt;0,1,0)</f>
        <v>0</v>
      </c>
    </row>
    <row r="453" spans="1:15" x14ac:dyDescent="0.25">
      <c r="A453" t="s">
        <v>77</v>
      </c>
      <c r="B453" t="s">
        <v>9</v>
      </c>
      <c r="C453" s="1">
        <f t="shared" si="139"/>
        <v>205216</v>
      </c>
      <c r="D453" s="1">
        <f t="shared" si="139"/>
        <v>243765</v>
      </c>
      <c r="E453" s="1">
        <f t="shared" si="139"/>
        <v>38549</v>
      </c>
      <c r="F453" s="3">
        <f t="shared" si="140"/>
        <v>1.9310930210650445E-2</v>
      </c>
      <c r="H453" s="4"/>
      <c r="I453" s="4"/>
      <c r="J453" s="4"/>
      <c r="K453" s="4"/>
      <c r="L453" s="4"/>
      <c r="M453" s="4"/>
      <c r="N453" s="4"/>
      <c r="O453" s="4">
        <f t="shared" si="141"/>
        <v>0</v>
      </c>
    </row>
    <row r="454" spans="1:15" x14ac:dyDescent="0.25">
      <c r="A454" t="s">
        <v>77</v>
      </c>
      <c r="B454" t="s">
        <v>10</v>
      </c>
      <c r="C454" s="1">
        <f t="shared" si="139"/>
        <v>1042045</v>
      </c>
      <c r="D454" s="1">
        <f t="shared" si="139"/>
        <v>1356296</v>
      </c>
      <c r="E454" s="1">
        <f t="shared" si="139"/>
        <v>314251</v>
      </c>
      <c r="F454" s="3">
        <f t="shared" si="140"/>
        <v>2.9718860510077771E-2</v>
      </c>
      <c r="H454" s="4"/>
      <c r="I454" s="4"/>
      <c r="J454" s="4"/>
      <c r="K454" s="4"/>
      <c r="L454" s="4"/>
      <c r="M454" s="4"/>
      <c r="N454" s="4"/>
      <c r="O454" s="4">
        <f t="shared" si="141"/>
        <v>0</v>
      </c>
    </row>
    <row r="455" spans="1:15" x14ac:dyDescent="0.25">
      <c r="A455" t="s">
        <v>77</v>
      </c>
      <c r="B455" t="s">
        <v>11</v>
      </c>
      <c r="C455" s="1">
        <f t="shared" si="139"/>
        <v>3592518</v>
      </c>
      <c r="D455" s="1">
        <f t="shared" si="139"/>
        <v>3885982</v>
      </c>
      <c r="E455" s="1">
        <f t="shared" si="139"/>
        <v>293464</v>
      </c>
      <c r="F455" s="3">
        <f t="shared" si="140"/>
        <v>8.7628789186682265E-3</v>
      </c>
      <c r="H455" s="4"/>
      <c r="I455" s="4"/>
      <c r="J455" s="4"/>
      <c r="K455" s="4"/>
      <c r="L455" s="4"/>
      <c r="M455" s="4"/>
      <c r="N455" s="4"/>
      <c r="O455" s="4">
        <f t="shared" si="141"/>
        <v>0</v>
      </c>
    </row>
    <row r="456" spans="1:15" x14ac:dyDescent="0.25">
      <c r="C456" s="1">
        <f>SUM(C451:C455)</f>
        <v>5050327</v>
      </c>
      <c r="D456" s="1">
        <f>SUM(D451:D455)</f>
        <v>5769961</v>
      </c>
      <c r="E456" s="1">
        <f t="shared" ref="E452:E456" si="142">+D456-C456</f>
        <v>719634</v>
      </c>
      <c r="F456" s="3">
        <f t="shared" si="140"/>
        <v>1.4911452475707909E-2</v>
      </c>
      <c r="H456" s="4"/>
      <c r="I456" s="4"/>
      <c r="J456" s="4"/>
      <c r="K456" s="4"/>
      <c r="L456" s="4"/>
      <c r="M456" s="4"/>
      <c r="N456" s="4"/>
      <c r="O456" s="4">
        <f t="shared" si="141"/>
        <v>0</v>
      </c>
    </row>
    <row r="457" spans="1:15" x14ac:dyDescent="0.25">
      <c r="H457" s="4">
        <f>SUM(H3:H456)</f>
        <v>8</v>
      </c>
      <c r="I457" s="4">
        <f t="shared" ref="I457:M457" si="143">SUM(I3:I456)</f>
        <v>0</v>
      </c>
      <c r="J457" s="4">
        <f t="shared" si="143"/>
        <v>9</v>
      </c>
      <c r="K457" s="4">
        <f t="shared" si="143"/>
        <v>0</v>
      </c>
      <c r="L457" s="4">
        <f t="shared" si="143"/>
        <v>30</v>
      </c>
      <c r="M457" s="4">
        <f t="shared" si="143"/>
        <v>18</v>
      </c>
      <c r="N457" s="4"/>
      <c r="O457" s="4">
        <f>SUM(O3:O456)</f>
        <v>65</v>
      </c>
    </row>
    <row r="458" spans="1:15" x14ac:dyDescent="0.25">
      <c r="C458" s="1"/>
      <c r="D458" s="1"/>
      <c r="E458" s="1"/>
      <c r="F458" s="3"/>
      <c r="H458" t="str">
        <f>+H2</f>
        <v>Am Indian</v>
      </c>
      <c r="I458" t="str">
        <f t="shared" ref="I458:M458" si="144">+I2</f>
        <v>Asian</v>
      </c>
      <c r="J458" t="str">
        <f t="shared" si="144"/>
        <v xml:space="preserve">Black </v>
      </c>
      <c r="K458" t="str">
        <f t="shared" si="144"/>
        <v xml:space="preserve">Hispanic </v>
      </c>
      <c r="L458" t="str">
        <f t="shared" si="144"/>
        <v>White</v>
      </c>
      <c r="M458" t="str">
        <f t="shared" si="144"/>
        <v>Total</v>
      </c>
    </row>
    <row r="459" spans="1:15" x14ac:dyDescent="0.25">
      <c r="E459" s="2"/>
      <c r="F459" s="3"/>
    </row>
    <row r="460" spans="1:15" x14ac:dyDescent="0.25">
      <c r="E460" s="1"/>
      <c r="F460" s="3"/>
    </row>
    <row r="461" spans="1:15" x14ac:dyDescent="0.25">
      <c r="E461" s="1"/>
      <c r="F461" s="3"/>
    </row>
    <row r="462" spans="1:15" x14ac:dyDescent="0.25">
      <c r="E462" s="1"/>
      <c r="F462" s="3"/>
    </row>
    <row r="463" spans="1:15" x14ac:dyDescent="0.25">
      <c r="E463" s="1"/>
      <c r="F463" s="3"/>
    </row>
    <row r="465" spans="5:6" x14ac:dyDescent="0.25">
      <c r="E465" s="1"/>
      <c r="F465" s="3"/>
    </row>
    <row r="466" spans="5:6" x14ac:dyDescent="0.25">
      <c r="E466" s="1"/>
      <c r="F466" s="3"/>
    </row>
    <row r="467" spans="5:6" x14ac:dyDescent="0.25">
      <c r="E467" s="1"/>
      <c r="F467" s="3"/>
    </row>
    <row r="468" spans="5:6" x14ac:dyDescent="0.25">
      <c r="E468" s="1"/>
      <c r="F468" s="3"/>
    </row>
    <row r="469" spans="5:6" x14ac:dyDescent="0.25">
      <c r="E469" s="1"/>
      <c r="F469" s="3"/>
    </row>
    <row r="470" spans="5:6" x14ac:dyDescent="0.25">
      <c r="E470" s="1"/>
      <c r="F470" s="3"/>
    </row>
    <row r="472" spans="5:6" x14ac:dyDescent="0.25">
      <c r="E472" s="1"/>
      <c r="F472" s="3"/>
    </row>
    <row r="473" spans="5:6" x14ac:dyDescent="0.25">
      <c r="E473" s="1"/>
      <c r="F473" s="3"/>
    </row>
    <row r="474" spans="5:6" x14ac:dyDescent="0.25">
      <c r="E474" s="1"/>
      <c r="F474" s="3"/>
    </row>
    <row r="475" spans="5:6" x14ac:dyDescent="0.25">
      <c r="E475" s="1"/>
      <c r="F475" s="3"/>
    </row>
    <row r="476" spans="5:6" x14ac:dyDescent="0.25">
      <c r="E476" s="1"/>
      <c r="F476" s="3"/>
    </row>
    <row r="477" spans="5:6" x14ac:dyDescent="0.25">
      <c r="E477" s="1"/>
      <c r="F477" s="3"/>
    </row>
    <row r="479" spans="5:6" x14ac:dyDescent="0.25">
      <c r="E479" s="1"/>
      <c r="F479" s="3"/>
    </row>
    <row r="480" spans="5:6" x14ac:dyDescent="0.25">
      <c r="E480" s="1"/>
      <c r="F480" s="3"/>
    </row>
    <row r="481" spans="5:6" x14ac:dyDescent="0.25">
      <c r="E481" s="1"/>
      <c r="F481" s="3"/>
    </row>
    <row r="482" spans="5:6" x14ac:dyDescent="0.25">
      <c r="E482" s="1"/>
      <c r="F482" s="3"/>
    </row>
    <row r="483" spans="5:6" x14ac:dyDescent="0.25">
      <c r="E483" s="1"/>
      <c r="F483" s="3"/>
    </row>
    <row r="484" spans="5:6" x14ac:dyDescent="0.25">
      <c r="E484" s="1"/>
      <c r="F484" s="3"/>
    </row>
  </sheetData>
  <conditionalFormatting sqref="F3:F456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34"/>
  <sheetViews>
    <sheetView workbookViewId="0">
      <selection activeCell="W22" sqref="W22"/>
    </sheetView>
  </sheetViews>
  <sheetFormatPr defaultRowHeight="15" x14ac:dyDescent="0.25"/>
  <sheetData>
    <row r="34" spans="20:20" x14ac:dyDescent="0.25">
      <c r="T34" t="s">
        <v>104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2" sqref="P3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78"/>
  <sheetViews>
    <sheetView workbookViewId="0">
      <selection activeCell="AP11" sqref="AP11"/>
    </sheetView>
  </sheetViews>
  <sheetFormatPr defaultRowHeight="15" x14ac:dyDescent="0.25"/>
  <cols>
    <col min="2" max="2" width="14.28515625" bestFit="1" customWidth="1"/>
    <col min="3" max="3" width="10.42578125" customWidth="1"/>
    <col min="4" max="4" width="10.85546875" customWidth="1"/>
    <col min="5" max="5" width="9.28515625" customWidth="1"/>
    <col min="6" max="6" width="9.85546875" customWidth="1"/>
    <col min="7" max="7" width="14.5703125" bestFit="1" customWidth="1"/>
    <col min="8" max="8" width="10.140625" bestFit="1" customWidth="1"/>
    <col min="12" max="12" width="14.85546875" customWidth="1"/>
    <col min="13" max="13" width="11.85546875" customWidth="1"/>
    <col min="14" max="16" width="9.28515625" bestFit="1" customWidth="1"/>
    <col min="17" max="17" width="15.28515625" customWidth="1"/>
    <col min="18" max="18" width="9.28515625" bestFit="1" customWidth="1"/>
    <col min="23" max="26" width="9.28515625" bestFit="1" customWidth="1"/>
    <col min="27" max="27" width="13.42578125" customWidth="1"/>
    <col min="33" max="36" width="9.28515625" bestFit="1" customWidth="1"/>
    <col min="37" max="37" width="14.28515625" customWidth="1"/>
    <col min="47" max="47" width="14.42578125" bestFit="1" customWidth="1"/>
  </cols>
  <sheetData>
    <row r="1" spans="1:51" ht="16.5" x14ac:dyDescent="0.3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4" t="s">
        <v>82</v>
      </c>
      <c r="N1" s="24" t="s">
        <v>10</v>
      </c>
      <c r="O1" s="24" t="s">
        <v>80</v>
      </c>
      <c r="P1" s="24" t="s">
        <v>84</v>
      </c>
      <c r="Q1" s="24" t="s">
        <v>85</v>
      </c>
      <c r="R1" s="28" t="s">
        <v>77</v>
      </c>
      <c r="S1" s="6"/>
      <c r="T1" s="6"/>
      <c r="U1" s="6"/>
      <c r="V1" s="6"/>
      <c r="W1" s="29"/>
      <c r="X1" s="29"/>
      <c r="Y1" s="29"/>
      <c r="Z1" s="29"/>
      <c r="AA1" s="29"/>
      <c r="AB1" s="29"/>
      <c r="AC1" s="29"/>
      <c r="AD1" s="29"/>
      <c r="AE1" s="29"/>
      <c r="AF1" s="6"/>
      <c r="AG1" s="6"/>
      <c r="AH1" s="6"/>
      <c r="AI1" s="6"/>
      <c r="AJ1" s="6"/>
      <c r="AK1" s="6"/>
      <c r="AL1" s="6"/>
      <c r="AM1" s="6"/>
      <c r="AN1" s="6"/>
      <c r="AO1" s="6"/>
      <c r="AP1" s="30"/>
      <c r="AQ1" s="24" t="s">
        <v>82</v>
      </c>
      <c r="AR1" s="24" t="s">
        <v>10</v>
      </c>
      <c r="AS1" s="24" t="s">
        <v>80</v>
      </c>
      <c r="AT1" s="24" t="s">
        <v>84</v>
      </c>
      <c r="AU1" s="24" t="s">
        <v>85</v>
      </c>
    </row>
    <row r="2" spans="1:51" ht="16.5" x14ac:dyDescent="0.3">
      <c r="B2" s="6" t="s">
        <v>86</v>
      </c>
      <c r="C2" s="8">
        <f>SUM(C12:C16)</f>
        <v>1975628</v>
      </c>
      <c r="D2" s="8">
        <f t="shared" ref="D2:H2" si="0">SUM(D12:D16)</f>
        <v>840488</v>
      </c>
      <c r="E2" s="8">
        <f t="shared" si="0"/>
        <v>212685</v>
      </c>
      <c r="F2" s="8">
        <f t="shared" si="0"/>
        <v>156830</v>
      </c>
      <c r="G2" s="8">
        <f t="shared" si="0"/>
        <v>30456</v>
      </c>
      <c r="H2" s="8">
        <f t="shared" si="0"/>
        <v>3216087</v>
      </c>
      <c r="I2" s="6"/>
      <c r="J2" s="6"/>
      <c r="K2" s="6"/>
      <c r="L2" s="6" t="s">
        <v>86</v>
      </c>
      <c r="M2" s="21">
        <f>SUM(M12:M16)</f>
        <v>0.50839864929894163</v>
      </c>
      <c r="N2" s="21">
        <f t="shared" ref="N2:R2" si="1">SUM(N12:N16)</f>
        <v>0.61969363619740825</v>
      </c>
      <c r="O2" s="21">
        <f t="shared" si="1"/>
        <v>0.87250015383668711</v>
      </c>
      <c r="P2" s="21">
        <f t="shared" si="1"/>
        <v>0.68893867510103679</v>
      </c>
      <c r="Q2" s="21">
        <f t="shared" si="1"/>
        <v>0.54117061729272542</v>
      </c>
      <c r="R2" s="21">
        <f t="shared" si="1"/>
        <v>0.55738452998209176</v>
      </c>
      <c r="S2" s="6"/>
      <c r="T2" s="6"/>
      <c r="U2" s="6"/>
      <c r="V2" s="6"/>
      <c r="W2" s="29"/>
      <c r="X2" s="12"/>
      <c r="Y2" s="12"/>
      <c r="Z2" s="12"/>
      <c r="AA2" s="12"/>
      <c r="AB2" s="12"/>
      <c r="AC2" s="12"/>
      <c r="AD2" s="12"/>
      <c r="AE2" s="29"/>
      <c r="AF2" s="6"/>
      <c r="AG2" s="6"/>
      <c r="AH2" s="12"/>
      <c r="AI2" s="12"/>
      <c r="AJ2" s="12"/>
      <c r="AK2" s="12"/>
      <c r="AL2" s="12"/>
      <c r="AM2" s="12"/>
      <c r="AN2" s="12"/>
      <c r="AO2" s="30"/>
      <c r="AP2" s="6" t="s">
        <v>89</v>
      </c>
      <c r="AQ2" s="22">
        <v>44</v>
      </c>
      <c r="AR2" s="22">
        <v>20</v>
      </c>
      <c r="AS2" s="22">
        <v>6</v>
      </c>
      <c r="AT2" s="22">
        <v>7</v>
      </c>
      <c r="AU2" s="26" t="s">
        <v>96</v>
      </c>
      <c r="AV2" s="20"/>
      <c r="AW2" s="20"/>
      <c r="AX2" s="20"/>
      <c r="AY2" s="20"/>
    </row>
    <row r="3" spans="1:51" ht="16.5" x14ac:dyDescent="0.3">
      <c r="A3" s="25"/>
      <c r="B3" s="6" t="s">
        <v>83</v>
      </c>
      <c r="C3" s="8">
        <f>SUM(C12:C22)</f>
        <v>3233108</v>
      </c>
      <c r="D3" s="8">
        <f t="shared" ref="D3:H3" si="2">SUM(D12:D22)</f>
        <v>1172653</v>
      </c>
      <c r="E3" s="8">
        <f t="shared" si="2"/>
        <v>233100</v>
      </c>
      <c r="F3" s="8">
        <f t="shared" si="2"/>
        <v>213103</v>
      </c>
      <c r="G3" s="8">
        <f t="shared" si="2"/>
        <v>43179</v>
      </c>
      <c r="H3" s="8">
        <f t="shared" si="2"/>
        <v>4895143</v>
      </c>
      <c r="I3" s="6"/>
      <c r="J3" s="6"/>
      <c r="K3" s="6"/>
      <c r="L3" s="6" t="s">
        <v>83</v>
      </c>
      <c r="M3" s="21">
        <f>SUM(M12:M22)</f>
        <v>0.83199253110282034</v>
      </c>
      <c r="N3" s="21">
        <f t="shared" ref="N3:R3" si="3">SUM(N12:N22)</f>
        <v>0.86459961542318198</v>
      </c>
      <c r="O3" s="21">
        <f t="shared" si="3"/>
        <v>0.95624884622484796</v>
      </c>
      <c r="P3" s="21">
        <f t="shared" si="3"/>
        <v>0.93614039711825703</v>
      </c>
      <c r="Q3" s="21">
        <f t="shared" si="3"/>
        <v>0.76724474928035824</v>
      </c>
      <c r="R3" s="21">
        <f t="shared" si="3"/>
        <v>0.848384070533579</v>
      </c>
      <c r="S3" s="6"/>
      <c r="T3" s="6"/>
      <c r="U3" s="6"/>
      <c r="V3" s="6"/>
      <c r="W3" s="24" t="s">
        <v>82</v>
      </c>
      <c r="X3" s="24" t="s">
        <v>10</v>
      </c>
      <c r="Y3" s="24" t="s">
        <v>80</v>
      </c>
      <c r="Z3" s="24" t="s">
        <v>84</v>
      </c>
      <c r="AA3" s="24" t="s">
        <v>85</v>
      </c>
      <c r="AB3" s="12"/>
      <c r="AC3" s="12"/>
      <c r="AD3" s="12"/>
      <c r="AE3" s="6"/>
      <c r="AF3" s="6"/>
      <c r="AG3" s="24" t="s">
        <v>82</v>
      </c>
      <c r="AH3" s="24" t="s">
        <v>10</v>
      </c>
      <c r="AI3" s="24" t="s">
        <v>80</v>
      </c>
      <c r="AJ3" s="24" t="s">
        <v>84</v>
      </c>
      <c r="AK3" s="24" t="s">
        <v>85</v>
      </c>
      <c r="AL3" s="12"/>
      <c r="AM3" s="12"/>
      <c r="AN3" s="12"/>
      <c r="AO3" s="30"/>
      <c r="AP3" s="6" t="s">
        <v>90</v>
      </c>
      <c r="AQ3" s="23">
        <f>MAX(AQ12:AQ75)</f>
        <v>1.4050670837948906</v>
      </c>
      <c r="AR3" s="23">
        <f>MAX(AR12:AR75)</f>
        <v>2.9924210444710724</v>
      </c>
      <c r="AS3" s="23">
        <f>MAX(AS12:AS75)</f>
        <v>2.4520897384124818</v>
      </c>
      <c r="AT3" s="23">
        <f>MAX(AT12:AT75)</f>
        <v>2.0199248479278884</v>
      </c>
      <c r="AU3" s="23">
        <f>MAX(AU12:AU75)</f>
        <v>12.049101048349812</v>
      </c>
      <c r="AV3" s="20"/>
      <c r="AW3" s="20"/>
      <c r="AX3" s="20"/>
      <c r="AY3" s="20"/>
    </row>
    <row r="4" spans="1:51" ht="16.5" x14ac:dyDescent="0.3">
      <c r="A4" s="25"/>
      <c r="B4" s="6" t="s">
        <v>87</v>
      </c>
      <c r="C4" s="8">
        <f t="shared" ref="C4:G4" si="4">SUM(C23:C49)</f>
        <v>564460</v>
      </c>
      <c r="D4" s="8">
        <f t="shared" si="4"/>
        <v>154475</v>
      </c>
      <c r="E4" s="8">
        <f t="shared" si="4"/>
        <v>8592</v>
      </c>
      <c r="F4" s="8">
        <f t="shared" si="4"/>
        <v>13315</v>
      </c>
      <c r="G4" s="8">
        <f t="shared" si="4"/>
        <v>11896</v>
      </c>
      <c r="H4" s="8">
        <f>SUM(H23:H49)</f>
        <v>752738</v>
      </c>
      <c r="I4" s="6"/>
      <c r="J4" s="6"/>
      <c r="K4" s="6"/>
      <c r="L4" s="6" t="s">
        <v>87</v>
      </c>
      <c r="M4" s="21">
        <f t="shared" ref="M4:Q4" si="5">SUM(M23:M49)</f>
        <v>0.14525543350432404</v>
      </c>
      <c r="N4" s="21">
        <f t="shared" si="5"/>
        <v>0.11389475453735766</v>
      </c>
      <c r="O4" s="21">
        <f t="shared" si="5"/>
        <v>3.5247061719278813E-2</v>
      </c>
      <c r="P4" s="21">
        <f t="shared" si="5"/>
        <v>5.8491477771920576E-2</v>
      </c>
      <c r="Q4" s="21">
        <f t="shared" si="5"/>
        <v>0.21137922456377276</v>
      </c>
      <c r="R4" s="21">
        <f>SUM(R23:R49)</f>
        <v>0.13045807415336086</v>
      </c>
      <c r="S4" s="6"/>
      <c r="T4" s="6"/>
      <c r="U4" s="6"/>
      <c r="V4" s="6" t="s">
        <v>90</v>
      </c>
      <c r="W4" s="31">
        <f>MAX(W12:W75)</f>
        <v>8.8316888103749755E-2</v>
      </c>
      <c r="X4" s="31">
        <f t="shared" ref="X4:AA4" si="6">MAX(X12:X75)</f>
        <v>4.4919714362020816E-2</v>
      </c>
      <c r="Y4" s="31">
        <f t="shared" si="6"/>
        <v>1.2810485200853178E-2</v>
      </c>
      <c r="Z4" s="31">
        <f t="shared" si="6"/>
        <v>7.9203308306589944E-3</v>
      </c>
      <c r="AA4" s="31">
        <f t="shared" si="6"/>
        <v>1.5010500070971016E-3</v>
      </c>
      <c r="AB4" s="29"/>
      <c r="AC4" s="6"/>
      <c r="AD4" s="6"/>
      <c r="AE4" s="6"/>
      <c r="AF4" s="6" t="s">
        <v>90</v>
      </c>
      <c r="AG4" s="32">
        <f>MAX(AG12:AG75)</f>
        <v>0.94629156010230175</v>
      </c>
      <c r="AH4" s="32">
        <f t="shared" ref="AH4:AK4" si="7">MAX(AH12:AH75)</f>
        <v>0.70340314136125659</v>
      </c>
      <c r="AI4" s="32">
        <f t="shared" si="7"/>
        <v>0.10359405463643838</v>
      </c>
      <c r="AJ4" s="32">
        <f t="shared" si="7"/>
        <v>7.96912998861352E-2</v>
      </c>
      <c r="AK4" s="32">
        <f t="shared" si="7"/>
        <v>0.11752233833106164</v>
      </c>
      <c r="AL4" s="6"/>
      <c r="AM4" s="6"/>
      <c r="AN4" s="6"/>
      <c r="AO4" s="6"/>
      <c r="AQ4" s="41" t="s">
        <v>51</v>
      </c>
      <c r="AR4" s="41" t="s">
        <v>23</v>
      </c>
      <c r="AS4" s="41" t="s">
        <v>13</v>
      </c>
      <c r="AT4" s="41" t="s">
        <v>18</v>
      </c>
      <c r="AU4" s="41" t="s">
        <v>53</v>
      </c>
      <c r="AV4" s="20"/>
      <c r="AW4" s="20"/>
      <c r="AX4" s="20"/>
      <c r="AY4" s="20"/>
    </row>
    <row r="5" spans="1:51" ht="16.5" x14ac:dyDescent="0.3">
      <c r="A5" s="25"/>
      <c r="B5" s="6" t="s">
        <v>88</v>
      </c>
      <c r="C5" s="8">
        <f t="shared" ref="C5:G5" si="8">SUM(C50:C75)</f>
        <v>88414</v>
      </c>
      <c r="D5" s="8">
        <f t="shared" si="8"/>
        <v>29168</v>
      </c>
      <c r="E5" s="8">
        <f t="shared" si="8"/>
        <v>2073</v>
      </c>
      <c r="F5" s="8">
        <f t="shared" si="8"/>
        <v>1222</v>
      </c>
      <c r="G5" s="8">
        <f t="shared" si="8"/>
        <v>1203</v>
      </c>
      <c r="H5" s="8">
        <f>SUM(H50:H75)</f>
        <v>122080</v>
      </c>
      <c r="I5" s="6"/>
      <c r="J5" s="6"/>
      <c r="K5" s="6"/>
      <c r="L5" s="6" t="s">
        <v>88</v>
      </c>
      <c r="M5" s="21">
        <f t="shared" ref="M5:Q5" si="9">SUM(M50:M75)</f>
        <v>2.2752035392855658E-2</v>
      </c>
      <c r="N5" s="21">
        <f t="shared" si="9"/>
        <v>2.1505630039460419E-2</v>
      </c>
      <c r="O5" s="21">
        <f t="shared" si="9"/>
        <v>8.5040920558734842E-3</v>
      </c>
      <c r="P5" s="21">
        <f t="shared" si="9"/>
        <v>5.3681251098225257E-3</v>
      </c>
      <c r="Q5" s="21">
        <f t="shared" si="9"/>
        <v>2.1376026155869074E-2</v>
      </c>
      <c r="R5" s="21">
        <f>SUM(R50:R75)</f>
        <v>2.1157855313060171E-2</v>
      </c>
      <c r="S5" s="6"/>
      <c r="T5" s="6"/>
      <c r="U5" s="6"/>
      <c r="W5" s="24" t="s">
        <v>32</v>
      </c>
      <c r="X5" s="24" t="s">
        <v>27</v>
      </c>
      <c r="Y5" s="24" t="s">
        <v>27</v>
      </c>
      <c r="Z5" s="24" t="s">
        <v>13</v>
      </c>
      <c r="AA5" s="24" t="s">
        <v>32</v>
      </c>
      <c r="AB5" s="29"/>
      <c r="AC5" s="6"/>
      <c r="AD5" s="6"/>
      <c r="AE5" s="6"/>
      <c r="AG5" s="36" t="s">
        <v>51</v>
      </c>
      <c r="AH5" s="36" t="s">
        <v>23</v>
      </c>
      <c r="AI5" s="36" t="s">
        <v>13</v>
      </c>
      <c r="AJ5" s="36" t="s">
        <v>18</v>
      </c>
      <c r="AK5" s="36" t="s">
        <v>53</v>
      </c>
      <c r="AL5" s="6"/>
      <c r="AM5" s="6"/>
      <c r="AN5" s="6"/>
      <c r="AO5" s="6"/>
      <c r="AP5" s="6" t="s">
        <v>91</v>
      </c>
      <c r="AQ5" s="23">
        <f>MIN(AQ12:AQ75)</f>
        <v>0.4034652019915288</v>
      </c>
      <c r="AR5" s="23">
        <f t="shared" ref="AR5:AU5" si="10">MIN(AR12:AR75)</f>
        <v>0.14145754991041815</v>
      </c>
      <c r="AS5" s="23">
        <f t="shared" si="10"/>
        <v>3.4156101364273168E-2</v>
      </c>
      <c r="AT5" s="23">
        <f t="shared" si="10"/>
        <v>1.8474393485084371E-2</v>
      </c>
      <c r="AU5" s="23">
        <f t="shared" si="10"/>
        <v>0.36887679097210352</v>
      </c>
    </row>
    <row r="6" spans="1:51" ht="16.5" x14ac:dyDescent="0.3">
      <c r="A6" s="25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98</v>
      </c>
      <c r="M6" s="6"/>
      <c r="N6" s="6"/>
      <c r="O6" s="6"/>
      <c r="P6" s="6"/>
      <c r="Q6" s="6"/>
      <c r="R6" s="6"/>
      <c r="S6" s="6"/>
      <c r="T6" s="6"/>
      <c r="U6" s="6"/>
      <c r="V6" s="6" t="s">
        <v>91</v>
      </c>
      <c r="W6" s="31">
        <f>MIN(W12:W75)</f>
        <v>1.0970611413144733E-4</v>
      </c>
      <c r="X6" s="31">
        <f>MIN(X12:X75)</f>
        <v>4.6794077117678957E-6</v>
      </c>
      <c r="Y6" s="31">
        <f>MIN(Y12:Y75)</f>
        <v>3.466227934642886E-7</v>
      </c>
      <c r="Z6" s="31">
        <f>MIN(Z12:Z75)</f>
        <v>1.733113967321443E-7</v>
      </c>
      <c r="AA6" s="31">
        <f>MIN(AA12:AA75)</f>
        <v>5.199341901964329E-7</v>
      </c>
      <c r="AB6" s="6"/>
      <c r="AC6" s="6"/>
      <c r="AD6" s="6"/>
      <c r="AE6" s="6"/>
      <c r="AF6" s="6" t="s">
        <v>91</v>
      </c>
      <c r="AG6" s="33">
        <f>MIN(AG12:AG75)</f>
        <v>0.2717277486910995</v>
      </c>
      <c r="AH6" s="33">
        <f>MIN(AH12:AH75)</f>
        <v>3.3251231527093597E-2</v>
      </c>
      <c r="AI6" s="33">
        <f>MIN(AI12:AI75)</f>
        <v>1.443001443001443E-3</v>
      </c>
      <c r="AJ6" s="33">
        <f>MIN(AJ12:AJ75)</f>
        <v>7.2886297376093293E-4</v>
      </c>
      <c r="AK6" s="33">
        <f>MIN(AK12:AK75)</f>
        <v>3.5978835978835977E-3</v>
      </c>
      <c r="AL6" s="6"/>
      <c r="AM6" s="6"/>
      <c r="AN6" s="6"/>
      <c r="AO6" s="6"/>
      <c r="AQ6" s="40" t="s">
        <v>23</v>
      </c>
      <c r="AR6" s="40" t="s">
        <v>38</v>
      </c>
      <c r="AS6" s="40" t="s">
        <v>40</v>
      </c>
      <c r="AT6" s="40" t="s">
        <v>42</v>
      </c>
      <c r="AU6" s="40" t="s">
        <v>42</v>
      </c>
    </row>
    <row r="7" spans="1:51" ht="16.5" x14ac:dyDescent="0.3">
      <c r="A7" s="2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9"/>
      <c r="P7" s="6"/>
      <c r="Q7" s="6"/>
      <c r="R7" s="6"/>
      <c r="S7" s="6"/>
      <c r="T7" s="6"/>
      <c r="U7" s="6"/>
      <c r="W7" s="24" t="s">
        <v>67</v>
      </c>
      <c r="X7" s="24" t="s">
        <v>38</v>
      </c>
      <c r="Y7" s="24" t="s">
        <v>40</v>
      </c>
      <c r="Z7" s="24" t="s">
        <v>42</v>
      </c>
      <c r="AA7" s="24" t="s">
        <v>67</v>
      </c>
      <c r="AB7" s="6"/>
      <c r="AC7" s="6"/>
      <c r="AD7" s="6"/>
      <c r="AE7" s="6"/>
      <c r="AF7" s="6"/>
      <c r="AG7" s="37" t="s">
        <v>23</v>
      </c>
      <c r="AH7" s="37" t="s">
        <v>38</v>
      </c>
      <c r="AI7" s="37" t="s">
        <v>40</v>
      </c>
      <c r="AJ7" s="37" t="s">
        <v>42</v>
      </c>
      <c r="AK7" s="37" t="s">
        <v>72</v>
      </c>
      <c r="AL7" s="6"/>
      <c r="AM7" s="6"/>
      <c r="AN7" s="6"/>
      <c r="AO7" s="6"/>
      <c r="AP7" s="28" t="s">
        <v>94</v>
      </c>
      <c r="AQ7" s="28"/>
      <c r="AR7" s="28"/>
      <c r="AS7" s="28"/>
      <c r="AT7" s="28"/>
      <c r="AU7" s="6"/>
    </row>
    <row r="8" spans="1:51" ht="16.5" x14ac:dyDescent="0.3">
      <c r="A8" s="6"/>
      <c r="B8" s="6"/>
      <c r="C8" s="6"/>
      <c r="D8" s="6"/>
      <c r="E8" s="6"/>
      <c r="F8" s="6"/>
      <c r="G8" s="6"/>
      <c r="H8" s="6"/>
      <c r="K8" s="6"/>
      <c r="L8" s="6"/>
      <c r="M8" s="6"/>
      <c r="N8" s="6"/>
      <c r="O8" s="6"/>
      <c r="P8" s="6"/>
      <c r="Q8" s="6"/>
      <c r="R8" s="6"/>
      <c r="V8" s="38" t="s">
        <v>97</v>
      </c>
      <c r="W8" s="38"/>
      <c r="X8" s="38"/>
      <c r="Y8" s="38"/>
      <c r="Z8" s="38"/>
      <c r="AA8" s="38"/>
      <c r="AP8" s="38" t="s">
        <v>95</v>
      </c>
      <c r="AQ8" s="38"/>
      <c r="AR8" s="38"/>
      <c r="AS8" s="38"/>
      <c r="AT8" s="38"/>
      <c r="AU8" s="38"/>
    </row>
    <row r="9" spans="1:51" ht="16.5" x14ac:dyDescent="0.3">
      <c r="A9" s="6"/>
      <c r="B9" s="6"/>
      <c r="C9" s="6"/>
      <c r="D9" s="6"/>
      <c r="E9" s="6"/>
      <c r="F9" s="6"/>
      <c r="G9" s="6"/>
      <c r="H9" s="6"/>
      <c r="K9" s="6"/>
      <c r="L9" s="6"/>
      <c r="M9" s="6"/>
      <c r="N9" s="6"/>
      <c r="O9" s="6"/>
      <c r="P9" s="6"/>
      <c r="Q9" s="6"/>
      <c r="R9" s="6"/>
    </row>
    <row r="10" spans="1:51" ht="16.5" x14ac:dyDescent="0.3">
      <c r="A10" s="6"/>
      <c r="B10" s="27" t="s">
        <v>101</v>
      </c>
      <c r="C10" s="6"/>
      <c r="D10" s="6"/>
      <c r="E10" s="6"/>
      <c r="F10" s="6"/>
      <c r="G10" s="6"/>
      <c r="H10" s="6"/>
      <c r="I10" s="6"/>
      <c r="J10" s="6"/>
      <c r="K10" s="6"/>
      <c r="L10" s="27" t="s">
        <v>102</v>
      </c>
      <c r="M10" s="6"/>
      <c r="N10" s="6"/>
      <c r="O10" s="6"/>
      <c r="P10" s="6"/>
      <c r="Q10" s="6"/>
      <c r="R10" s="6"/>
      <c r="S10" s="6"/>
      <c r="T10" s="6"/>
      <c r="U10" s="6"/>
      <c r="V10" s="27" t="s">
        <v>93</v>
      </c>
      <c r="W10" s="6"/>
      <c r="X10" s="6"/>
      <c r="Y10" s="6"/>
      <c r="Z10" s="6"/>
      <c r="AA10" s="6"/>
      <c r="AB10" s="6"/>
      <c r="AC10" s="6"/>
      <c r="AD10" s="6"/>
      <c r="AE10" s="6"/>
      <c r="AF10" s="27" t="s">
        <v>92</v>
      </c>
      <c r="AG10" s="6"/>
      <c r="AH10" s="6"/>
      <c r="AI10" s="6"/>
      <c r="AJ10" s="6"/>
      <c r="AK10" s="6"/>
      <c r="AL10" s="6"/>
      <c r="AM10" s="6"/>
      <c r="AN10" s="6"/>
      <c r="AO10" s="6"/>
      <c r="AP10" s="27" t="s">
        <v>103</v>
      </c>
      <c r="AQ10" s="39"/>
      <c r="AR10" s="27"/>
      <c r="AS10" s="27"/>
      <c r="AT10" s="6"/>
      <c r="AU10" s="6"/>
      <c r="AV10" s="6"/>
    </row>
    <row r="11" spans="1:51" ht="16.5" x14ac:dyDescent="0.3">
      <c r="A11" s="6"/>
      <c r="B11" s="6"/>
      <c r="C11" s="24" t="s">
        <v>82</v>
      </c>
      <c r="D11" s="24" t="s">
        <v>10</v>
      </c>
      <c r="E11" s="24" t="s">
        <v>80</v>
      </c>
      <c r="F11" s="24" t="s">
        <v>84</v>
      </c>
      <c r="G11" s="24" t="s">
        <v>85</v>
      </c>
      <c r="H11" s="24" t="s">
        <v>77</v>
      </c>
      <c r="I11" s="4"/>
      <c r="J11" s="4"/>
      <c r="K11" s="24"/>
      <c r="L11" s="24"/>
      <c r="M11" s="24" t="s">
        <v>82</v>
      </c>
      <c r="N11" s="24" t="s">
        <v>10</v>
      </c>
      <c r="O11" s="24" t="s">
        <v>80</v>
      </c>
      <c r="P11" s="24" t="s">
        <v>84</v>
      </c>
      <c r="Q11" s="24" t="s">
        <v>85</v>
      </c>
      <c r="R11" s="24" t="s">
        <v>77</v>
      </c>
      <c r="S11" s="4"/>
      <c r="T11" s="4"/>
      <c r="U11" s="24"/>
      <c r="V11" s="24"/>
      <c r="W11" s="24" t="s">
        <v>82</v>
      </c>
      <c r="X11" s="24" t="s">
        <v>10</v>
      </c>
      <c r="Y11" s="24" t="s">
        <v>80</v>
      </c>
      <c r="Z11" s="24" t="s">
        <v>84</v>
      </c>
      <c r="AA11" s="24" t="s">
        <v>85</v>
      </c>
      <c r="AB11" s="24" t="s">
        <v>77</v>
      </c>
      <c r="AC11" s="4"/>
      <c r="AD11" s="4"/>
      <c r="AE11" s="24"/>
      <c r="AF11" s="24"/>
      <c r="AG11" s="24" t="s">
        <v>82</v>
      </c>
      <c r="AH11" s="24" t="s">
        <v>10</v>
      </c>
      <c r="AI11" s="24" t="s">
        <v>80</v>
      </c>
      <c r="AJ11" s="24" t="s">
        <v>84</v>
      </c>
      <c r="AK11" s="24" t="s">
        <v>85</v>
      </c>
      <c r="AL11" s="24" t="s">
        <v>77</v>
      </c>
      <c r="AM11" s="4"/>
      <c r="AN11" s="4"/>
      <c r="AO11" s="24"/>
      <c r="AP11" s="24"/>
      <c r="AQ11" s="24" t="s">
        <v>82</v>
      </c>
      <c r="AR11" s="24" t="s">
        <v>10</v>
      </c>
      <c r="AS11" s="24" t="s">
        <v>80</v>
      </c>
      <c r="AT11" s="24" t="s">
        <v>84</v>
      </c>
      <c r="AU11" s="24" t="s">
        <v>85</v>
      </c>
      <c r="AV11" s="6"/>
    </row>
    <row r="12" spans="1:51" ht="16.5" x14ac:dyDescent="0.3">
      <c r="A12" s="7">
        <v>1</v>
      </c>
      <c r="B12" s="6" t="s">
        <v>27</v>
      </c>
      <c r="C12" s="8">
        <v>355835</v>
      </c>
      <c r="D12" s="8">
        <v>259185</v>
      </c>
      <c r="E12" s="8">
        <v>73916</v>
      </c>
      <c r="F12" s="8">
        <v>33043</v>
      </c>
      <c r="G12" s="8">
        <v>6963</v>
      </c>
      <c r="H12" s="8">
        <f>SUM(C12:G12)</f>
        <v>728942</v>
      </c>
      <c r="K12" s="7">
        <v>1</v>
      </c>
      <c r="L12" s="6" t="s">
        <v>27</v>
      </c>
      <c r="M12" s="13">
        <f>+C12/$C$76</f>
        <v>9.1568874997362312E-2</v>
      </c>
      <c r="N12" s="13">
        <f>+D12/$D$76</f>
        <v>0.19109766599621322</v>
      </c>
      <c r="O12" s="13">
        <f>+E12/$E$76</f>
        <v>0.30322646811478265</v>
      </c>
      <c r="P12" s="13">
        <f>+F12/$F$76</f>
        <v>0.14515463011772975</v>
      </c>
      <c r="Q12" s="13">
        <f>+G12/$G$76</f>
        <v>0.12372507907175095</v>
      </c>
      <c r="R12" s="13">
        <f>+H12/$H$76</f>
        <v>0.12633395615672272</v>
      </c>
      <c r="U12" s="7">
        <v>1</v>
      </c>
      <c r="V12" s="6" t="s">
        <v>27</v>
      </c>
      <c r="W12" s="13">
        <f>+C12/$H$76</f>
        <v>6.1670260856182567E-2</v>
      </c>
      <c r="X12" s="13">
        <f t="shared" ref="X12:AB12" si="11">+D12/$H$76</f>
        <v>4.4919714362020816E-2</v>
      </c>
      <c r="Y12" s="13">
        <f t="shared" si="11"/>
        <v>1.2810485200853178E-2</v>
      </c>
      <c r="Z12" s="13">
        <f t="shared" si="11"/>
        <v>5.7267284822202441E-3</v>
      </c>
      <c r="AA12" s="13">
        <f t="shared" si="11"/>
        <v>1.2067672554459208E-3</v>
      </c>
      <c r="AB12" s="13">
        <f t="shared" si="11"/>
        <v>0.12633395615672272</v>
      </c>
      <c r="AE12" s="7">
        <v>1</v>
      </c>
      <c r="AF12" s="6" t="s">
        <v>27</v>
      </c>
      <c r="AG12" s="17">
        <f>+C12/H12</f>
        <v>0.48815269253246485</v>
      </c>
      <c r="AH12" s="17">
        <f>+D12/H12</f>
        <v>0.35556326840818608</v>
      </c>
      <c r="AI12" s="17">
        <f>+E12/H12</f>
        <v>0.10140175761583226</v>
      </c>
      <c r="AJ12" s="17">
        <f>+F12/H12</f>
        <v>4.5330081131283423E-2</v>
      </c>
      <c r="AK12" s="17">
        <f>+G12/H12</f>
        <v>9.5522003122333471E-3</v>
      </c>
      <c r="AL12" s="13">
        <f>SUM(AG12:AK12)</f>
        <v>1</v>
      </c>
      <c r="AO12" s="7">
        <v>1</v>
      </c>
      <c r="AP12" s="6" t="s">
        <v>27</v>
      </c>
      <c r="AQ12" s="18">
        <f>+AG12/$AG$76</f>
        <v>0.72481601766485615</v>
      </c>
      <c r="AR12" s="18">
        <f>+AH12/$AH$76</f>
        <v>1.5126389753768836</v>
      </c>
      <c r="AS12" s="18">
        <f>+AI12/$AI$76</f>
        <v>2.4001976771677849</v>
      </c>
      <c r="AT12" s="18">
        <f>+AJ12/$AJ$76</f>
        <v>1.1489755765873364</v>
      </c>
      <c r="AU12" s="18">
        <f>+AK12/$AK$76</f>
        <v>0.97934935971026393</v>
      </c>
      <c r="AV12" s="19"/>
    </row>
    <row r="13" spans="1:51" ht="16.5" x14ac:dyDescent="0.3">
      <c r="A13" s="7">
        <v>2</v>
      </c>
      <c r="B13" s="6" t="s">
        <v>32</v>
      </c>
      <c r="C13" s="8">
        <v>509585</v>
      </c>
      <c r="D13" s="8">
        <v>127326</v>
      </c>
      <c r="E13" s="8">
        <v>47810</v>
      </c>
      <c r="F13" s="8">
        <v>32722</v>
      </c>
      <c r="G13" s="8">
        <v>8661</v>
      </c>
      <c r="H13" s="8">
        <f>SUM(C13:G13)</f>
        <v>726104</v>
      </c>
      <c r="K13" s="7">
        <v>2</v>
      </c>
      <c r="L13" s="6" t="s">
        <v>32</v>
      </c>
      <c r="M13" s="13">
        <f t="shared" ref="M13:M75" si="12">+C13/$C$76</f>
        <v>0.13113416377121664</v>
      </c>
      <c r="N13" s="13">
        <f t="shared" ref="N13:N75" si="13">+D13/$D$76</f>
        <v>9.387773760300111E-2</v>
      </c>
      <c r="O13" s="13">
        <f t="shared" ref="O13:O75" si="14">+E13/$E$76</f>
        <v>0.19613152011158289</v>
      </c>
      <c r="P13" s="13">
        <f t="shared" ref="P13:P75" si="15">+F13/$F$76</f>
        <v>0.14374450887366017</v>
      </c>
      <c r="Q13" s="13">
        <f t="shared" ref="Q13:Q75" si="16">+G13/$G$76</f>
        <v>0.15389672696257864</v>
      </c>
      <c r="R13" s="13">
        <f t="shared" ref="R13:R75" si="17">+H13/$H$76</f>
        <v>0.12584209841279689</v>
      </c>
      <c r="U13" s="7">
        <v>2</v>
      </c>
      <c r="V13" s="6" t="s">
        <v>32</v>
      </c>
      <c r="W13" s="13">
        <f t="shared" ref="W13:W75" si="18">+C13/$H$76</f>
        <v>8.8316888103749755E-2</v>
      </c>
      <c r="X13" s="13">
        <f t="shared" ref="X13:X75" si="19">+D13/$H$76</f>
        <v>2.2067046900317005E-2</v>
      </c>
      <c r="Y13" s="13">
        <f t="shared" ref="Y13:Y75" si="20">+E13/$H$76</f>
        <v>8.2860178777638179E-3</v>
      </c>
      <c r="Z13" s="13">
        <f t="shared" ref="Z13:Z75" si="21">+F13/$H$76</f>
        <v>5.671095523869225E-3</v>
      </c>
      <c r="AA13" s="13">
        <f t="shared" ref="AA13:AA75" si="22">+G13/$H$76</f>
        <v>1.5010500070971016E-3</v>
      </c>
      <c r="AB13" s="13">
        <f t="shared" ref="AB13:AB75" si="23">+H13/$H$76</f>
        <v>0.12584209841279689</v>
      </c>
      <c r="AE13" s="7">
        <v>2</v>
      </c>
      <c r="AF13" s="6" t="s">
        <v>32</v>
      </c>
      <c r="AG13" s="17">
        <f t="shared" ref="AG13:AG75" si="24">+C13/H13</f>
        <v>0.70180717913687296</v>
      </c>
      <c r="AH13" s="17">
        <f t="shared" ref="AH13:AH75" si="25">+D13/H13</f>
        <v>0.17535504555821205</v>
      </c>
      <c r="AI13" s="17">
        <f t="shared" ref="AI13:AI75" si="26">+E13/H13</f>
        <v>6.5844562211473834E-2</v>
      </c>
      <c r="AJ13" s="17">
        <f t="shared" ref="AJ13:AJ75" si="27">+F13/H13</f>
        <v>4.5065169727752499E-2</v>
      </c>
      <c r="AK13" s="17">
        <f t="shared" ref="AK13:AK75" si="28">+G13/H13</f>
        <v>1.1928043365688661E-2</v>
      </c>
      <c r="AL13" s="13">
        <f t="shared" ref="AL13:AL75" si="29">SUM(AG13:AK13)</f>
        <v>1</v>
      </c>
      <c r="AO13" s="7">
        <v>2</v>
      </c>
      <c r="AP13" s="6" t="s">
        <v>32</v>
      </c>
      <c r="AQ13" s="18">
        <f t="shared" ref="AQ13:AQ75" si="30">+AG13/$AG$76</f>
        <v>1.0420532192737306</v>
      </c>
      <c r="AR13" s="18">
        <f t="shared" ref="AR13:AR75" si="31">+AH13/$AH$76</f>
        <v>0.74599628254017314</v>
      </c>
      <c r="AS13" s="18">
        <f t="shared" ref="AS13:AS75" si="32">+AI13/$AI$76</f>
        <v>1.5585525240386346</v>
      </c>
      <c r="AT13" s="18">
        <f t="shared" ref="AT13:AT75" si="33">+AJ13/$AJ$76</f>
        <v>1.142260902247024</v>
      </c>
      <c r="AU13" s="18">
        <f t="shared" ref="AU13:AU75" si="34">+AK13/$AK$76</f>
        <v>1.2229351616321176</v>
      </c>
      <c r="AV13" s="19"/>
    </row>
    <row r="14" spans="1:51" ht="16.5" x14ac:dyDescent="0.3">
      <c r="A14" s="7">
        <v>3</v>
      </c>
      <c r="B14" s="6" t="s">
        <v>13</v>
      </c>
      <c r="C14" s="8">
        <v>401051</v>
      </c>
      <c r="D14" s="8">
        <v>137314</v>
      </c>
      <c r="E14" s="8">
        <v>68171</v>
      </c>
      <c r="F14" s="8">
        <v>45700</v>
      </c>
      <c r="G14" s="8">
        <v>5823</v>
      </c>
      <c r="H14" s="8">
        <f>SUM(C14:G14)</f>
        <v>658059</v>
      </c>
      <c r="K14" s="7">
        <v>3</v>
      </c>
      <c r="L14" s="6" t="s">
        <v>13</v>
      </c>
      <c r="M14" s="13">
        <f t="shared" si="12"/>
        <v>0.10320454392223125</v>
      </c>
      <c r="N14" s="13">
        <f t="shared" si="13"/>
        <v>0.10124191179506538</v>
      </c>
      <c r="O14" s="13">
        <f t="shared" si="14"/>
        <v>0.27965868767050234</v>
      </c>
      <c r="P14" s="13">
        <f t="shared" si="15"/>
        <v>0.20075557898436128</v>
      </c>
      <c r="Q14" s="13">
        <f t="shared" si="16"/>
        <v>0.10346849568214933</v>
      </c>
      <c r="R14" s="13">
        <f t="shared" si="17"/>
        <v>0.11404912442215814</v>
      </c>
      <c r="U14" s="7">
        <v>3</v>
      </c>
      <c r="V14" s="6" t="s">
        <v>13</v>
      </c>
      <c r="W14" s="13">
        <f t="shared" si="18"/>
        <v>6.95067089708232E-2</v>
      </c>
      <c r="X14" s="13">
        <f t="shared" si="19"/>
        <v>2.3798081130877662E-2</v>
      </c>
      <c r="Y14" s="13">
        <f t="shared" si="20"/>
        <v>1.1814811226627009E-2</v>
      </c>
      <c r="Z14" s="13">
        <f t="shared" si="21"/>
        <v>7.9203308306589944E-3</v>
      </c>
      <c r="AA14" s="13">
        <f t="shared" si="22"/>
        <v>1.0091922631712761E-3</v>
      </c>
      <c r="AB14" s="13">
        <f t="shared" si="23"/>
        <v>0.11404912442215814</v>
      </c>
      <c r="AE14" s="7">
        <v>3</v>
      </c>
      <c r="AF14" s="6" t="s">
        <v>13</v>
      </c>
      <c r="AG14" s="17">
        <f t="shared" si="24"/>
        <v>0.60944535368409214</v>
      </c>
      <c r="AH14" s="17">
        <f t="shared" si="25"/>
        <v>0.20866518047773833</v>
      </c>
      <c r="AI14" s="35">
        <f t="shared" si="26"/>
        <v>0.10359405463643838</v>
      </c>
      <c r="AJ14" s="17">
        <f t="shared" si="27"/>
        <v>6.9446660557791931E-2</v>
      </c>
      <c r="AK14" s="17">
        <f t="shared" si="28"/>
        <v>8.8487506439392221E-3</v>
      </c>
      <c r="AL14" s="13">
        <f t="shared" si="29"/>
        <v>0.99999999999999989</v>
      </c>
      <c r="AO14" s="7">
        <v>3</v>
      </c>
      <c r="AP14" s="6" t="s">
        <v>13</v>
      </c>
      <c r="AQ14" s="18">
        <f t="shared" si="30"/>
        <v>0.90491307535351884</v>
      </c>
      <c r="AR14" s="18">
        <f t="shared" si="31"/>
        <v>0.88770441954743762</v>
      </c>
      <c r="AS14" s="18">
        <f t="shared" si="32"/>
        <v>2.4520897384124818</v>
      </c>
      <c r="AT14" s="18">
        <f t="shared" si="33"/>
        <v>1.7602553285832794</v>
      </c>
      <c r="AU14" s="18">
        <f t="shared" si="34"/>
        <v>0.90722744436998815</v>
      </c>
      <c r="AV14" s="19"/>
    </row>
    <row r="15" spans="1:51" ht="16.5" x14ac:dyDescent="0.3">
      <c r="A15" s="7">
        <v>4</v>
      </c>
      <c r="B15" s="6" t="s">
        <v>41</v>
      </c>
      <c r="C15" s="8">
        <v>453042</v>
      </c>
      <c r="D15" s="8">
        <v>97142</v>
      </c>
      <c r="E15" s="8">
        <v>7100</v>
      </c>
      <c r="F15" s="8">
        <v>21161</v>
      </c>
      <c r="G15" s="8">
        <v>4660</v>
      </c>
      <c r="H15" s="8">
        <f>SUM(C15:G15)</f>
        <v>583105</v>
      </c>
      <c r="K15" s="7">
        <v>4</v>
      </c>
      <c r="L15" s="6" t="s">
        <v>41</v>
      </c>
      <c r="M15" s="13">
        <f t="shared" si="12"/>
        <v>0.11658365890526513</v>
      </c>
      <c r="N15" s="13">
        <f t="shared" si="13"/>
        <v>7.1623008546806893E-2</v>
      </c>
      <c r="O15" s="13">
        <f t="shared" si="14"/>
        <v>2.9126412733575371E-2</v>
      </c>
      <c r="P15" s="13">
        <f t="shared" si="15"/>
        <v>9.2958179581795822E-2</v>
      </c>
      <c r="Q15" s="13">
        <f t="shared" si="16"/>
        <v>8.2803226838196103E-2</v>
      </c>
      <c r="R15" s="13">
        <f t="shared" si="17"/>
        <v>0.101058741991497</v>
      </c>
      <c r="U15" s="7">
        <v>4</v>
      </c>
      <c r="V15" s="6" t="s">
        <v>41</v>
      </c>
      <c r="W15" s="13">
        <f t="shared" si="18"/>
        <v>7.851734179832412E-2</v>
      </c>
      <c r="X15" s="13">
        <f t="shared" si="19"/>
        <v>1.6835815701353962E-2</v>
      </c>
      <c r="Y15" s="13">
        <f t="shared" si="20"/>
        <v>1.2305109167982246E-3</v>
      </c>
      <c r="Z15" s="13">
        <f t="shared" si="21"/>
        <v>3.6674424662489053E-3</v>
      </c>
      <c r="AA15" s="13">
        <f t="shared" si="22"/>
        <v>8.0763110877179242E-4</v>
      </c>
      <c r="AB15" s="13">
        <f t="shared" si="23"/>
        <v>0.101058741991497</v>
      </c>
      <c r="AE15" s="7">
        <v>4</v>
      </c>
      <c r="AF15" s="6" t="s">
        <v>41</v>
      </c>
      <c r="AG15" s="17">
        <f t="shared" si="24"/>
        <v>0.77694754804023292</v>
      </c>
      <c r="AH15" s="17">
        <f t="shared" si="25"/>
        <v>0.16659435264660738</v>
      </c>
      <c r="AI15" s="17">
        <f t="shared" si="26"/>
        <v>1.2176194681918351E-2</v>
      </c>
      <c r="AJ15" s="17">
        <f t="shared" si="27"/>
        <v>3.6290205023109048E-2</v>
      </c>
      <c r="AK15" s="17">
        <f t="shared" si="28"/>
        <v>7.9916996081323254E-3</v>
      </c>
      <c r="AL15" s="13">
        <f t="shared" si="29"/>
        <v>1</v>
      </c>
      <c r="AO15" s="7">
        <v>4</v>
      </c>
      <c r="AP15" s="6" t="s">
        <v>41</v>
      </c>
      <c r="AQ15" s="18">
        <f t="shared" si="30"/>
        <v>1.1536227010927405</v>
      </c>
      <c r="AR15" s="18">
        <f t="shared" si="31"/>
        <v>0.70872650040343066</v>
      </c>
      <c r="AS15" s="18">
        <f t="shared" si="32"/>
        <v>0.28821269847220188</v>
      </c>
      <c r="AT15" s="18">
        <f t="shared" si="33"/>
        <v>0.91984303138878631</v>
      </c>
      <c r="AU15" s="18">
        <f t="shared" si="34"/>
        <v>0.81935738765838872</v>
      </c>
      <c r="AV15" s="19"/>
    </row>
    <row r="16" spans="1:51" ht="16.5" x14ac:dyDescent="0.3">
      <c r="A16" s="9">
        <v>5</v>
      </c>
      <c r="B16" s="10" t="s">
        <v>6</v>
      </c>
      <c r="C16" s="11">
        <v>256115</v>
      </c>
      <c r="D16" s="11">
        <v>219521</v>
      </c>
      <c r="E16" s="11">
        <v>15688</v>
      </c>
      <c r="F16" s="11">
        <v>24204</v>
      </c>
      <c r="G16" s="11">
        <v>4349</v>
      </c>
      <c r="H16" s="11">
        <f>SUM(C16:G16)</f>
        <v>519877</v>
      </c>
      <c r="K16" s="9">
        <v>5</v>
      </c>
      <c r="L16" s="10" t="s">
        <v>6</v>
      </c>
      <c r="M16" s="14">
        <f t="shared" si="12"/>
        <v>6.590740770286635E-2</v>
      </c>
      <c r="N16" s="14">
        <f t="shared" si="13"/>
        <v>0.16185331225632163</v>
      </c>
      <c r="O16" s="14">
        <f t="shared" si="14"/>
        <v>6.4357065206243722E-2</v>
      </c>
      <c r="P16" s="14">
        <f t="shared" si="15"/>
        <v>0.10632577754348972</v>
      </c>
      <c r="Q16" s="14">
        <f t="shared" si="16"/>
        <v>7.7277088738050392E-2</v>
      </c>
      <c r="R16" s="14">
        <f t="shared" si="17"/>
        <v>9.0100608998916976E-2</v>
      </c>
      <c r="U16" s="15">
        <v>5</v>
      </c>
      <c r="V16" s="16" t="s">
        <v>6</v>
      </c>
      <c r="W16" s="13">
        <f t="shared" si="18"/>
        <v>4.4387648374053137E-2</v>
      </c>
      <c r="X16" s="13">
        <f t="shared" si="19"/>
        <v>3.8045491122037048E-2</v>
      </c>
      <c r="Y16" s="13">
        <f t="shared" si="20"/>
        <v>2.7189091919338796E-3</v>
      </c>
      <c r="Z16" s="13">
        <f t="shared" si="21"/>
        <v>4.1948290465048206E-3</v>
      </c>
      <c r="AA16" s="13">
        <f t="shared" si="22"/>
        <v>7.5373126438809551E-4</v>
      </c>
      <c r="AB16" s="13">
        <f t="shared" si="23"/>
        <v>9.0100608998916976E-2</v>
      </c>
      <c r="AE16" s="15">
        <v>5</v>
      </c>
      <c r="AF16" s="16" t="s">
        <v>6</v>
      </c>
      <c r="AG16" s="17">
        <f t="shared" si="24"/>
        <v>0.49264537573310613</v>
      </c>
      <c r="AH16" s="17">
        <f t="shared" si="25"/>
        <v>0.42225564893234363</v>
      </c>
      <c r="AI16" s="17">
        <f t="shared" si="26"/>
        <v>3.0176368641043939E-2</v>
      </c>
      <c r="AJ16" s="17">
        <f t="shared" si="27"/>
        <v>4.6557166406669272E-2</v>
      </c>
      <c r="AK16" s="17">
        <f t="shared" si="28"/>
        <v>8.3654402868370784E-3</v>
      </c>
      <c r="AL16" s="13">
        <f t="shared" si="29"/>
        <v>1</v>
      </c>
      <c r="AO16" s="15">
        <v>5</v>
      </c>
      <c r="AP16" s="16" t="s">
        <v>6</v>
      </c>
      <c r="AQ16" s="18">
        <f t="shared" si="30"/>
        <v>0.73148681718298447</v>
      </c>
      <c r="AR16" s="18">
        <f t="shared" si="31"/>
        <v>1.796362023016594</v>
      </c>
      <c r="AS16" s="18">
        <f t="shared" si="32"/>
        <v>0.71428002453365547</v>
      </c>
      <c r="AT16" s="18">
        <f t="shared" si="33"/>
        <v>1.1800783449173777</v>
      </c>
      <c r="AU16" s="18">
        <f t="shared" si="34"/>
        <v>0.85767554289204939</v>
      </c>
      <c r="AV16" s="19"/>
    </row>
    <row r="17" spans="1:48" ht="16.5" x14ac:dyDescent="0.3">
      <c r="A17" s="7">
        <v>6</v>
      </c>
      <c r="B17" s="6" t="s">
        <v>46</v>
      </c>
      <c r="C17" s="8">
        <v>294027</v>
      </c>
      <c r="D17" s="8">
        <v>44447</v>
      </c>
      <c r="E17" s="8">
        <v>3777</v>
      </c>
      <c r="F17" s="8">
        <v>10178</v>
      </c>
      <c r="G17" s="8">
        <v>2689</v>
      </c>
      <c r="H17" s="8">
        <f>SUM(C17:G17)</f>
        <v>355118</v>
      </c>
      <c r="K17" s="7">
        <v>6</v>
      </c>
      <c r="L17" s="6" t="s">
        <v>46</v>
      </c>
      <c r="M17" s="13">
        <f t="shared" si="12"/>
        <v>7.5663500242667103E-2</v>
      </c>
      <c r="N17" s="13">
        <f t="shared" si="13"/>
        <v>3.2770870075558726E-2</v>
      </c>
      <c r="O17" s="13">
        <f t="shared" si="14"/>
        <v>1.5494431111931573E-2</v>
      </c>
      <c r="P17" s="13">
        <f t="shared" si="15"/>
        <v>4.4710947109471093E-2</v>
      </c>
      <c r="Q17" s="13">
        <f t="shared" si="16"/>
        <v>4.7780660293542769E-2</v>
      </c>
      <c r="R17" s="13">
        <f t="shared" si="17"/>
        <v>6.1545996584725614E-2</v>
      </c>
      <c r="U17" s="7">
        <v>6</v>
      </c>
      <c r="V17" s="6" t="s">
        <v>46</v>
      </c>
      <c r="W17" s="13">
        <f t="shared" si="18"/>
        <v>5.0958230046962191E-2</v>
      </c>
      <c r="X17" s="13">
        <f t="shared" si="19"/>
        <v>7.703171650553617E-3</v>
      </c>
      <c r="Y17" s="13">
        <f t="shared" si="20"/>
        <v>6.5459714545730899E-4</v>
      </c>
      <c r="Z17" s="13">
        <f t="shared" si="21"/>
        <v>1.7639633959397646E-3</v>
      </c>
      <c r="AA17" s="13">
        <f t="shared" si="22"/>
        <v>4.6603434581273602E-4</v>
      </c>
      <c r="AB17" s="13">
        <f t="shared" si="23"/>
        <v>6.1545996584725614E-2</v>
      </c>
      <c r="AE17" s="7">
        <v>6</v>
      </c>
      <c r="AF17" s="6" t="s">
        <v>46</v>
      </c>
      <c r="AG17" s="17">
        <f t="shared" si="24"/>
        <v>0.827969857906386</v>
      </c>
      <c r="AH17" s="17">
        <f t="shared" si="25"/>
        <v>0.12516121401900213</v>
      </c>
      <c r="AI17" s="17">
        <f t="shared" si="26"/>
        <v>1.0635901306044752E-2</v>
      </c>
      <c r="AJ17" s="17">
        <f t="shared" si="27"/>
        <v>2.8660895814912227E-2</v>
      </c>
      <c r="AK17" s="17">
        <f t="shared" si="28"/>
        <v>7.5721309536548416E-3</v>
      </c>
      <c r="AL17" s="13">
        <f t="shared" si="29"/>
        <v>1</v>
      </c>
      <c r="AO17" s="7">
        <v>6</v>
      </c>
      <c r="AP17" s="6" t="s">
        <v>46</v>
      </c>
      <c r="AQ17" s="18">
        <f t="shared" si="30"/>
        <v>1.2293813479566782</v>
      </c>
      <c r="AR17" s="18">
        <f t="shared" si="31"/>
        <v>0.53246144175187093</v>
      </c>
      <c r="AS17" s="18">
        <f t="shared" si="32"/>
        <v>0.25175367971500123</v>
      </c>
      <c r="AT17" s="18">
        <f t="shared" si="33"/>
        <v>0.72646393901382345</v>
      </c>
      <c r="AU17" s="18">
        <f t="shared" si="34"/>
        <v>0.77634067112337402</v>
      </c>
      <c r="AV17" s="19"/>
    </row>
    <row r="18" spans="1:48" ht="16.5" x14ac:dyDescent="0.3">
      <c r="A18" s="7">
        <v>7</v>
      </c>
      <c r="B18" s="6" t="s">
        <v>29</v>
      </c>
      <c r="C18" s="8">
        <v>292573</v>
      </c>
      <c r="D18" s="8">
        <v>30472</v>
      </c>
      <c r="E18" s="8">
        <v>5310</v>
      </c>
      <c r="F18" s="8">
        <v>18078</v>
      </c>
      <c r="G18" s="8">
        <v>2185</v>
      </c>
      <c r="H18" s="8">
        <f>SUM(C18:G18)</f>
        <v>348618</v>
      </c>
      <c r="K18" s="7">
        <v>7</v>
      </c>
      <c r="L18" s="6" t="s">
        <v>29</v>
      </c>
      <c r="M18" s="13">
        <f t="shared" si="12"/>
        <v>7.5289334845091926E-2</v>
      </c>
      <c r="N18" s="13">
        <f t="shared" si="13"/>
        <v>2.2467072084559711E-2</v>
      </c>
      <c r="O18" s="13">
        <f t="shared" si="14"/>
        <v>2.1783274875392285E-2</v>
      </c>
      <c r="P18" s="13">
        <f t="shared" si="15"/>
        <v>7.9414865577227198E-2</v>
      </c>
      <c r="Q18" s="13">
        <f t="shared" si="16"/>
        <v>3.8825118163403109E-2</v>
      </c>
      <c r="R18" s="13">
        <f t="shared" si="17"/>
        <v>6.041947250596668E-2</v>
      </c>
      <c r="U18" s="7">
        <v>7</v>
      </c>
      <c r="V18" s="6" t="s">
        <v>29</v>
      </c>
      <c r="W18" s="13">
        <f t="shared" si="18"/>
        <v>5.0706235276113648E-2</v>
      </c>
      <c r="X18" s="13">
        <f t="shared" si="19"/>
        <v>5.2811448812219008E-3</v>
      </c>
      <c r="Y18" s="13">
        <f t="shared" si="20"/>
        <v>9.2028351664768615E-4</v>
      </c>
      <c r="Z18" s="13">
        <f t="shared" si="21"/>
        <v>3.1331234301237043E-3</v>
      </c>
      <c r="AA18" s="13">
        <f t="shared" si="22"/>
        <v>3.7868540185973529E-4</v>
      </c>
      <c r="AB18" s="13">
        <f t="shared" si="23"/>
        <v>6.041947250596668E-2</v>
      </c>
      <c r="AE18" s="7">
        <v>7</v>
      </c>
      <c r="AF18" s="6" t="s">
        <v>29</v>
      </c>
      <c r="AG18" s="17">
        <f t="shared" si="24"/>
        <v>0.83923664297311096</v>
      </c>
      <c r="AH18" s="17">
        <f t="shared" si="25"/>
        <v>8.7407993850002003E-2</v>
      </c>
      <c r="AI18" s="17">
        <f t="shared" si="26"/>
        <v>1.523157151954288E-2</v>
      </c>
      <c r="AJ18" s="17">
        <f t="shared" si="27"/>
        <v>5.1856186427551076E-2</v>
      </c>
      <c r="AK18" s="17">
        <f t="shared" si="28"/>
        <v>6.267605229793069E-3</v>
      </c>
      <c r="AL18" s="13">
        <f t="shared" si="29"/>
        <v>1</v>
      </c>
      <c r="AO18" s="7">
        <v>7</v>
      </c>
      <c r="AP18" s="6" t="s">
        <v>29</v>
      </c>
      <c r="AQ18" s="18">
        <f t="shared" si="30"/>
        <v>1.2461104296740886</v>
      </c>
      <c r="AR18" s="18">
        <f t="shared" si="31"/>
        <v>0.37185150999689698</v>
      </c>
      <c r="AS18" s="18">
        <f t="shared" si="32"/>
        <v>0.36053401282576725</v>
      </c>
      <c r="AT18" s="18">
        <f t="shared" si="33"/>
        <v>1.3143919051823012</v>
      </c>
      <c r="AU18" s="18">
        <f t="shared" si="34"/>
        <v>0.64259280250367901</v>
      </c>
      <c r="AV18" s="19"/>
    </row>
    <row r="19" spans="1:48" ht="16.5" x14ac:dyDescent="0.3">
      <c r="A19" s="7">
        <v>8</v>
      </c>
      <c r="B19" s="6" t="s">
        <v>17</v>
      </c>
      <c r="C19" s="8">
        <v>253897</v>
      </c>
      <c r="D19" s="8">
        <v>50551</v>
      </c>
      <c r="E19" s="8">
        <v>3616</v>
      </c>
      <c r="F19" s="8">
        <v>18122</v>
      </c>
      <c r="G19" s="8">
        <v>2321</v>
      </c>
      <c r="H19" s="8">
        <f>SUM(C19:G19)</f>
        <v>328507</v>
      </c>
      <c r="K19" s="7">
        <v>8</v>
      </c>
      <c r="L19" s="6" t="s">
        <v>17</v>
      </c>
      <c r="M19" s="13">
        <f t="shared" si="12"/>
        <v>6.5336638203676703E-2</v>
      </c>
      <c r="N19" s="13">
        <f t="shared" si="13"/>
        <v>3.7271362593416187E-2</v>
      </c>
      <c r="O19" s="13">
        <f t="shared" si="14"/>
        <v>1.4833958935860357E-2</v>
      </c>
      <c r="P19" s="13">
        <f t="shared" si="15"/>
        <v>7.9608153224389383E-2</v>
      </c>
      <c r="Q19" s="13">
        <f t="shared" si="16"/>
        <v>4.1241693023916982E-2</v>
      </c>
      <c r="R19" s="13">
        <f t="shared" si="17"/>
        <v>5.6934007006286522E-2</v>
      </c>
      <c r="U19" s="7">
        <v>8</v>
      </c>
      <c r="V19" s="6" t="s">
        <v>17</v>
      </c>
      <c r="W19" s="13">
        <f t="shared" si="18"/>
        <v>4.4003243696101237E-2</v>
      </c>
      <c r="X19" s="13">
        <f t="shared" si="19"/>
        <v>8.7610644162066254E-3</v>
      </c>
      <c r="Y19" s="13">
        <f t="shared" si="20"/>
        <v>6.2669401058343377E-4</v>
      </c>
      <c r="Z19" s="13">
        <f t="shared" si="21"/>
        <v>3.1407491315799188E-3</v>
      </c>
      <c r="AA19" s="13">
        <f t="shared" si="22"/>
        <v>4.0225575181530691E-4</v>
      </c>
      <c r="AB19" s="13">
        <f t="shared" si="23"/>
        <v>5.6934007006286522E-2</v>
      </c>
      <c r="AE19" s="7">
        <v>8</v>
      </c>
      <c r="AF19" s="6" t="s">
        <v>17</v>
      </c>
      <c r="AG19" s="17">
        <f t="shared" si="24"/>
        <v>0.77288155199128172</v>
      </c>
      <c r="AH19" s="17">
        <f t="shared" si="25"/>
        <v>0.15388104363072933</v>
      </c>
      <c r="AI19" s="17">
        <f t="shared" si="26"/>
        <v>1.1007375794123109E-2</v>
      </c>
      <c r="AJ19" s="17">
        <f t="shared" si="27"/>
        <v>5.5164730127516305E-2</v>
      </c>
      <c r="AK19" s="17">
        <f t="shared" si="28"/>
        <v>7.0652984563494845E-3</v>
      </c>
      <c r="AL19" s="13">
        <f t="shared" si="29"/>
        <v>1</v>
      </c>
      <c r="AO19" s="7">
        <v>8</v>
      </c>
      <c r="AP19" s="6" t="s">
        <v>17</v>
      </c>
      <c r="AQ19" s="18">
        <f t="shared" si="30"/>
        <v>1.1475854526884499</v>
      </c>
      <c r="AR19" s="18">
        <f t="shared" si="31"/>
        <v>0.65464147972758646</v>
      </c>
      <c r="AS19" s="18">
        <f t="shared" si="32"/>
        <v>0.26054654706145003</v>
      </c>
      <c r="AT19" s="18">
        <f t="shared" si="33"/>
        <v>1.3982531251594366</v>
      </c>
      <c r="AU19" s="18">
        <f t="shared" si="34"/>
        <v>0.72437713754036614</v>
      </c>
      <c r="AV19" s="19"/>
    </row>
    <row r="20" spans="1:48" ht="16.5" x14ac:dyDescent="0.3">
      <c r="A20" s="7">
        <v>9</v>
      </c>
      <c r="B20" s="6" t="s">
        <v>73</v>
      </c>
      <c r="C20" s="8">
        <v>206770</v>
      </c>
      <c r="D20" s="8">
        <v>105057</v>
      </c>
      <c r="E20" s="8">
        <v>3383</v>
      </c>
      <c r="F20" s="8">
        <v>5768</v>
      </c>
      <c r="G20" s="8">
        <v>2653</v>
      </c>
      <c r="H20" s="8">
        <f>SUM(C20:G20)</f>
        <v>323631</v>
      </c>
      <c r="K20" s="7">
        <v>9</v>
      </c>
      <c r="L20" s="6" t="s">
        <v>73</v>
      </c>
      <c r="M20" s="13">
        <f t="shared" si="12"/>
        <v>5.3209201689560066E-2</v>
      </c>
      <c r="N20" s="13">
        <f t="shared" si="13"/>
        <v>7.745875531594873E-2</v>
      </c>
      <c r="O20" s="13">
        <f t="shared" si="14"/>
        <v>1.3878120320800772E-2</v>
      </c>
      <c r="P20" s="13">
        <f t="shared" si="15"/>
        <v>2.5338253382533826E-2</v>
      </c>
      <c r="Q20" s="13">
        <f t="shared" si="16"/>
        <v>4.7140978712818506E-2</v>
      </c>
      <c r="R20" s="13">
        <f t="shared" si="17"/>
        <v>5.6088940635820587E-2</v>
      </c>
      <c r="U20" s="7">
        <v>9</v>
      </c>
      <c r="V20" s="6" t="s">
        <v>73</v>
      </c>
      <c r="W20" s="13">
        <f t="shared" si="18"/>
        <v>3.5835597502305472E-2</v>
      </c>
      <c r="X20" s="13">
        <f t="shared" si="19"/>
        <v>1.8207575406488884E-2</v>
      </c>
      <c r="Y20" s="13">
        <f t="shared" si="20"/>
        <v>5.8631245514484409E-4</v>
      </c>
      <c r="Z20" s="13">
        <f t="shared" si="21"/>
        <v>9.9966013635100826E-4</v>
      </c>
      <c r="AA20" s="13">
        <f t="shared" si="22"/>
        <v>4.5979513553037879E-4</v>
      </c>
      <c r="AB20" s="13">
        <f t="shared" si="23"/>
        <v>5.6088940635820587E-2</v>
      </c>
      <c r="AE20" s="7">
        <v>9</v>
      </c>
      <c r="AF20" s="6" t="s">
        <v>73</v>
      </c>
      <c r="AG20" s="17">
        <f t="shared" si="24"/>
        <v>0.63890665603727703</v>
      </c>
      <c r="AH20" s="17">
        <f t="shared" si="25"/>
        <v>0.32461970577602267</v>
      </c>
      <c r="AI20" s="17">
        <f t="shared" si="26"/>
        <v>1.0453263129922659E-2</v>
      </c>
      <c r="AJ20" s="17">
        <f t="shared" si="27"/>
        <v>1.7822767287435381E-2</v>
      </c>
      <c r="AK20" s="17">
        <f t="shared" si="28"/>
        <v>8.1976077693422453E-3</v>
      </c>
      <c r="AL20" s="13">
        <f t="shared" si="29"/>
        <v>0.99999999999999989</v>
      </c>
      <c r="AO20" s="7">
        <v>9</v>
      </c>
      <c r="AP20" s="6" t="s">
        <v>73</v>
      </c>
      <c r="AQ20" s="18">
        <f t="shared" si="30"/>
        <v>0.94865763350821053</v>
      </c>
      <c r="AR20" s="18">
        <f t="shared" si="31"/>
        <v>1.3809987216353403</v>
      </c>
      <c r="AS20" s="18">
        <f t="shared" si="32"/>
        <v>0.24743060153176902</v>
      </c>
      <c r="AT20" s="18">
        <f t="shared" si="33"/>
        <v>0.45175132736152673</v>
      </c>
      <c r="AU20" s="18">
        <f t="shared" si="34"/>
        <v>0.84046833793670261</v>
      </c>
      <c r="AV20" s="19"/>
    </row>
    <row r="21" spans="1:48" ht="16.5" x14ac:dyDescent="0.3">
      <c r="A21" s="7">
        <v>10</v>
      </c>
      <c r="B21" s="6" t="s">
        <v>62</v>
      </c>
      <c r="C21" s="8">
        <v>84259</v>
      </c>
      <c r="D21" s="8">
        <v>77408</v>
      </c>
      <c r="E21" s="8">
        <v>3117</v>
      </c>
      <c r="F21" s="8">
        <v>1999</v>
      </c>
      <c r="G21" s="8">
        <v>1438</v>
      </c>
      <c r="H21" s="8">
        <f>SUM(C21:G21)</f>
        <v>168221</v>
      </c>
      <c r="K21" s="7">
        <v>10</v>
      </c>
      <c r="L21" s="6" t="s">
        <v>62</v>
      </c>
      <c r="M21" s="13">
        <f t="shared" si="12"/>
        <v>2.1682807588918322E-2</v>
      </c>
      <c r="N21" s="13">
        <f t="shared" si="13"/>
        <v>5.7073087290679912E-2</v>
      </c>
      <c r="O21" s="13">
        <f t="shared" si="14"/>
        <v>1.2786905421204848E-2</v>
      </c>
      <c r="P21" s="13">
        <f t="shared" si="15"/>
        <v>8.7814092426638547E-3</v>
      </c>
      <c r="Q21" s="13">
        <f t="shared" si="16"/>
        <v>2.5551725363374675E-2</v>
      </c>
      <c r="R21" s="13">
        <f t="shared" si="17"/>
        <v>2.9154616469678044E-2</v>
      </c>
      <c r="U21" s="7">
        <v>10</v>
      </c>
      <c r="V21" s="6" t="s">
        <v>62</v>
      </c>
      <c r="W21" s="13">
        <f t="shared" si="18"/>
        <v>1.4603044977253746E-2</v>
      </c>
      <c r="X21" s="13">
        <f t="shared" si="19"/>
        <v>1.3415688598241824E-2</v>
      </c>
      <c r="Y21" s="13">
        <f t="shared" si="20"/>
        <v>5.4021162361409371E-4</v>
      </c>
      <c r="Z21" s="13">
        <f t="shared" si="21"/>
        <v>3.4644948206755642E-4</v>
      </c>
      <c r="AA21" s="13">
        <f t="shared" si="22"/>
        <v>2.4922178850082349E-4</v>
      </c>
      <c r="AB21" s="13">
        <f t="shared" si="23"/>
        <v>2.9154616469678044E-2</v>
      </c>
      <c r="AE21" s="7">
        <v>10</v>
      </c>
      <c r="AF21" s="6" t="s">
        <v>62</v>
      </c>
      <c r="AG21" s="17">
        <f t="shared" si="24"/>
        <v>0.50088276731204784</v>
      </c>
      <c r="AH21" s="17">
        <f t="shared" si="25"/>
        <v>0.46015657973736929</v>
      </c>
      <c r="AI21" s="17">
        <f t="shared" si="26"/>
        <v>1.852919671146884E-2</v>
      </c>
      <c r="AJ21" s="17">
        <f t="shared" si="27"/>
        <v>1.1883177486758491E-2</v>
      </c>
      <c r="AK21" s="17">
        <f t="shared" si="28"/>
        <v>8.5482787523555315E-3</v>
      </c>
      <c r="AL21" s="13">
        <f t="shared" si="29"/>
        <v>1</v>
      </c>
      <c r="AO21" s="7">
        <v>10</v>
      </c>
      <c r="AP21" s="6" t="s">
        <v>62</v>
      </c>
      <c r="AQ21" s="18">
        <f t="shared" si="30"/>
        <v>0.74371781263078174</v>
      </c>
      <c r="AR21" s="18">
        <f t="shared" si="31"/>
        <v>1.9576003460734315</v>
      </c>
      <c r="AS21" s="18">
        <f t="shared" si="32"/>
        <v>0.43858938890531229</v>
      </c>
      <c r="AT21" s="18">
        <f t="shared" si="33"/>
        <v>0.30120132953204409</v>
      </c>
      <c r="AU21" s="18">
        <f t="shared" si="34"/>
        <v>0.87642124841359093</v>
      </c>
      <c r="AV21" s="19"/>
    </row>
    <row r="22" spans="1:48" ht="16.5" x14ac:dyDescent="0.3">
      <c r="A22" s="9">
        <v>11</v>
      </c>
      <c r="B22" s="10" t="s">
        <v>50</v>
      </c>
      <c r="C22" s="11">
        <v>125954</v>
      </c>
      <c r="D22" s="11">
        <v>24230</v>
      </c>
      <c r="E22" s="11">
        <v>1212</v>
      </c>
      <c r="F22" s="11">
        <v>2128</v>
      </c>
      <c r="G22" s="11">
        <v>1437</v>
      </c>
      <c r="H22" s="11">
        <f>SUM(C22:G22)</f>
        <v>154961</v>
      </c>
      <c r="K22" s="9">
        <v>11</v>
      </c>
      <c r="L22" s="10" t="s">
        <v>50</v>
      </c>
      <c r="M22" s="14">
        <f t="shared" si="12"/>
        <v>3.2412399233964544E-2</v>
      </c>
      <c r="N22" s="14">
        <f t="shared" si="13"/>
        <v>1.7864831865610456E-2</v>
      </c>
      <c r="O22" s="14">
        <f t="shared" si="14"/>
        <v>4.9720017229708943E-3</v>
      </c>
      <c r="P22" s="14">
        <f t="shared" si="15"/>
        <v>9.3480934809348094E-3</v>
      </c>
      <c r="Q22" s="14">
        <f t="shared" si="16"/>
        <v>2.5533956430576779E-2</v>
      </c>
      <c r="R22" s="14">
        <f t="shared" si="17"/>
        <v>2.6856507349009812E-2</v>
      </c>
      <c r="U22" s="15">
        <v>11</v>
      </c>
      <c r="V22" s="16" t="s">
        <v>50</v>
      </c>
      <c r="W22" s="13">
        <f t="shared" si="18"/>
        <v>2.1829263664000502E-2</v>
      </c>
      <c r="X22" s="13">
        <f t="shared" si="19"/>
        <v>4.199335142819856E-3</v>
      </c>
      <c r="Y22" s="13">
        <f t="shared" si="20"/>
        <v>2.1005341283935889E-4</v>
      </c>
      <c r="Z22" s="13">
        <f t="shared" si="21"/>
        <v>3.6880665224600304E-4</v>
      </c>
      <c r="AA22" s="13">
        <f t="shared" si="22"/>
        <v>2.4904847710409135E-4</v>
      </c>
      <c r="AB22" s="13">
        <f t="shared" si="23"/>
        <v>2.6856507349009812E-2</v>
      </c>
      <c r="AE22" s="15">
        <v>11</v>
      </c>
      <c r="AF22" s="16" t="s">
        <v>50</v>
      </c>
      <c r="AG22" s="17">
        <f t="shared" si="24"/>
        <v>0.81281096533966612</v>
      </c>
      <c r="AH22" s="17">
        <f t="shared" si="25"/>
        <v>0.15636192332264248</v>
      </c>
      <c r="AI22" s="17">
        <f t="shared" si="26"/>
        <v>7.8213227844425373E-3</v>
      </c>
      <c r="AJ22" s="17">
        <f t="shared" si="27"/>
        <v>1.373248752912023E-2</v>
      </c>
      <c r="AK22" s="17">
        <f t="shared" si="28"/>
        <v>9.2733010241286516E-3</v>
      </c>
      <c r="AL22" s="13">
        <f t="shared" si="29"/>
        <v>1</v>
      </c>
      <c r="AO22" s="15">
        <v>11</v>
      </c>
      <c r="AP22" s="16" t="s">
        <v>50</v>
      </c>
      <c r="AQ22" s="18">
        <f t="shared" si="30"/>
        <v>1.2068732100102948</v>
      </c>
      <c r="AR22" s="18">
        <f t="shared" si="31"/>
        <v>0.66519565010634663</v>
      </c>
      <c r="AS22" s="18">
        <f t="shared" si="32"/>
        <v>0.18513210442288616</v>
      </c>
      <c r="AT22" s="18">
        <f t="shared" si="33"/>
        <v>0.34807554681079816</v>
      </c>
      <c r="AU22" s="18">
        <f t="shared" si="34"/>
        <v>0.95075491756072317</v>
      </c>
      <c r="AV22" s="19"/>
    </row>
    <row r="23" spans="1:48" ht="16.5" x14ac:dyDescent="0.3">
      <c r="A23" s="7">
        <v>12</v>
      </c>
      <c r="B23" s="6" t="s">
        <v>18</v>
      </c>
      <c r="C23" s="8">
        <v>54877</v>
      </c>
      <c r="D23" s="8">
        <v>9132</v>
      </c>
      <c r="E23" s="6">
        <v>917</v>
      </c>
      <c r="F23" s="8">
        <v>5669</v>
      </c>
      <c r="G23" s="6">
        <v>542</v>
      </c>
      <c r="H23" s="8">
        <f>SUM(C23:G23)</f>
        <v>71137</v>
      </c>
      <c r="K23" s="7">
        <v>12</v>
      </c>
      <c r="L23" s="6" t="s">
        <v>18</v>
      </c>
      <c r="M23" s="13">
        <f t="shared" si="12"/>
        <v>1.4121784403530433E-2</v>
      </c>
      <c r="N23" s="13">
        <f t="shared" si="13"/>
        <v>6.7330435244223972E-3</v>
      </c>
      <c r="O23" s="13">
        <f t="shared" si="14"/>
        <v>3.7618197854491007E-3</v>
      </c>
      <c r="P23" s="13">
        <f t="shared" si="15"/>
        <v>2.4903356176418909E-2</v>
      </c>
      <c r="Q23" s="13">
        <f t="shared" si="16"/>
        <v>9.6307615764597183E-3</v>
      </c>
      <c r="R23" s="13">
        <f t="shared" si="17"/>
        <v>1.2328852829334548E-2</v>
      </c>
      <c r="U23" s="7">
        <v>12</v>
      </c>
      <c r="V23" s="6" t="s">
        <v>18</v>
      </c>
      <c r="W23" s="13">
        <f t="shared" si="18"/>
        <v>9.5108095184698819E-3</v>
      </c>
      <c r="X23" s="13">
        <f t="shared" si="19"/>
        <v>1.5826796749579416E-3</v>
      </c>
      <c r="Y23" s="13">
        <f t="shared" si="20"/>
        <v>1.5892655080337631E-4</v>
      </c>
      <c r="Z23" s="13">
        <f t="shared" si="21"/>
        <v>9.8250230807452607E-4</v>
      </c>
      <c r="AA23" s="13">
        <f t="shared" si="22"/>
        <v>9.3934777028822211E-5</v>
      </c>
      <c r="AB23" s="13">
        <f t="shared" si="23"/>
        <v>1.2328852829334548E-2</v>
      </c>
      <c r="AE23" s="7">
        <v>12</v>
      </c>
      <c r="AF23" s="6" t="s">
        <v>18</v>
      </c>
      <c r="AG23" s="17">
        <f t="shared" si="24"/>
        <v>0.77142696487060181</v>
      </c>
      <c r="AH23" s="17">
        <f t="shared" si="25"/>
        <v>0.12837201456344799</v>
      </c>
      <c r="AI23" s="17">
        <f t="shared" si="26"/>
        <v>1.2890619508835065E-2</v>
      </c>
      <c r="AJ23" s="35">
        <f t="shared" si="27"/>
        <v>7.96912998861352E-2</v>
      </c>
      <c r="AK23" s="17">
        <f t="shared" si="28"/>
        <v>7.6191011709799399E-3</v>
      </c>
      <c r="AL23" s="13">
        <f t="shared" si="29"/>
        <v>1</v>
      </c>
      <c r="AO23" s="7">
        <v>12</v>
      </c>
      <c r="AP23" s="6" t="s">
        <v>18</v>
      </c>
      <c r="AQ23" s="18">
        <f t="shared" si="30"/>
        <v>1.1454256611718072</v>
      </c>
      <c r="AR23" s="18">
        <f t="shared" si="31"/>
        <v>0.54612084495016344</v>
      </c>
      <c r="AS23" s="18">
        <f t="shared" si="32"/>
        <v>0.30512326146828905</v>
      </c>
      <c r="AT23" s="18">
        <f t="shared" si="33"/>
        <v>2.0199248479278884</v>
      </c>
      <c r="AU23" s="18">
        <f t="shared" si="34"/>
        <v>0.78115634193838768</v>
      </c>
      <c r="AV23" s="19"/>
    </row>
    <row r="24" spans="1:48" ht="16.5" x14ac:dyDescent="0.3">
      <c r="A24" s="7">
        <v>13</v>
      </c>
      <c r="B24" s="6" t="s">
        <v>34</v>
      </c>
      <c r="C24" s="8">
        <v>40148</v>
      </c>
      <c r="D24" s="8">
        <v>19106</v>
      </c>
      <c r="E24" s="6">
        <v>360</v>
      </c>
      <c r="F24" s="6">
        <v>641</v>
      </c>
      <c r="G24" s="6">
        <v>462</v>
      </c>
      <c r="H24" s="8">
        <f>SUM(C24:G24)</f>
        <v>60717</v>
      </c>
      <c r="K24" s="7">
        <v>13</v>
      </c>
      <c r="L24" s="6" t="s">
        <v>34</v>
      </c>
      <c r="M24" s="13">
        <f t="shared" si="12"/>
        <v>1.0331494072798073E-2</v>
      </c>
      <c r="N24" s="13">
        <f t="shared" si="13"/>
        <v>1.4086895485941123E-2</v>
      </c>
      <c r="O24" s="13">
        <f t="shared" si="14"/>
        <v>1.4768321949418497E-3</v>
      </c>
      <c r="P24" s="13">
        <f t="shared" si="15"/>
        <v>2.8158495870672993E-3</v>
      </c>
      <c r="Q24" s="13">
        <f t="shared" si="16"/>
        <v>8.209246952628025E-3</v>
      </c>
      <c r="R24" s="13">
        <f t="shared" si="17"/>
        <v>1.0522948075385605E-2</v>
      </c>
      <c r="U24" s="7">
        <v>13</v>
      </c>
      <c r="V24" s="6" t="s">
        <v>34</v>
      </c>
      <c r="W24" s="13">
        <f t="shared" si="18"/>
        <v>6.958105956002129E-3</v>
      </c>
      <c r="X24" s="13">
        <f t="shared" si="19"/>
        <v>3.3112875459643488E-3</v>
      </c>
      <c r="Y24" s="13">
        <f t="shared" si="20"/>
        <v>6.2392102823571945E-5</v>
      </c>
      <c r="Z24" s="13">
        <f t="shared" si="21"/>
        <v>1.110926053053045E-4</v>
      </c>
      <c r="AA24" s="13">
        <f t="shared" si="22"/>
        <v>8.0069865290250661E-5</v>
      </c>
      <c r="AB24" s="13">
        <f t="shared" si="23"/>
        <v>1.0522948075385605E-2</v>
      </c>
      <c r="AE24" s="7">
        <v>13</v>
      </c>
      <c r="AF24" s="6" t="s">
        <v>34</v>
      </c>
      <c r="AG24" s="17">
        <f t="shared" si="24"/>
        <v>0.66123161552777643</v>
      </c>
      <c r="AH24" s="17">
        <f t="shared" si="25"/>
        <v>0.31467299108981012</v>
      </c>
      <c r="AI24" s="17">
        <f t="shared" si="26"/>
        <v>5.929146696971194E-3</v>
      </c>
      <c r="AJ24" s="17">
        <f>+F24/H24</f>
        <v>1.0557175090995932E-2</v>
      </c>
      <c r="AK24" s="17">
        <f t="shared" si="28"/>
        <v>7.6090715944463656E-3</v>
      </c>
      <c r="AL24" s="13">
        <f t="shared" si="29"/>
        <v>1</v>
      </c>
      <c r="AO24" s="7">
        <v>13</v>
      </c>
      <c r="AP24" s="6" t="s">
        <v>34</v>
      </c>
      <c r="AQ24" s="18">
        <f t="shared" si="30"/>
        <v>0.98180604891177159</v>
      </c>
      <c r="AR24" s="18">
        <f t="shared" si="31"/>
        <v>1.338683359931425</v>
      </c>
      <c r="AS24" s="18">
        <f t="shared" si="32"/>
        <v>0.14034395916067774</v>
      </c>
      <c r="AT24" s="18">
        <f t="shared" si="33"/>
        <v>0.26759132202257063</v>
      </c>
      <c r="AU24" s="18">
        <f t="shared" si="34"/>
        <v>0.78012804908069489</v>
      </c>
      <c r="AV24" s="19"/>
    </row>
    <row r="25" spans="1:48" ht="16.5" x14ac:dyDescent="0.3">
      <c r="A25" s="7">
        <v>14</v>
      </c>
      <c r="B25" s="6" t="s">
        <v>45</v>
      </c>
      <c r="C25" s="8">
        <v>45241</v>
      </c>
      <c r="D25" s="8">
        <v>8078</v>
      </c>
      <c r="E25" s="6">
        <v>368</v>
      </c>
      <c r="F25" s="6">
        <v>654</v>
      </c>
      <c r="G25" s="8">
        <v>3125</v>
      </c>
      <c r="H25" s="8">
        <f>SUM(C25:G25)</f>
        <v>57466</v>
      </c>
      <c r="K25" s="7">
        <v>14</v>
      </c>
      <c r="L25" s="6" t="s">
        <v>45</v>
      </c>
      <c r="M25" s="13">
        <f t="shared" si="12"/>
        <v>1.1642102305157357E-2</v>
      </c>
      <c r="N25" s="13">
        <f t="shared" si="13"/>
        <v>5.9559270247792513E-3</v>
      </c>
      <c r="O25" s="13">
        <f t="shared" si="14"/>
        <v>1.5096506881627798E-3</v>
      </c>
      <c r="P25" s="13">
        <f t="shared" si="15"/>
        <v>2.8729573010015815E-3</v>
      </c>
      <c r="Q25" s="13">
        <f t="shared" si="16"/>
        <v>5.5527914993425492E-2</v>
      </c>
      <c r="R25" s="13">
        <f t="shared" si="17"/>
        <v>9.959512724609404E-3</v>
      </c>
      <c r="U25" s="7">
        <v>14</v>
      </c>
      <c r="V25" s="6" t="s">
        <v>45</v>
      </c>
      <c r="W25" s="13">
        <f t="shared" si="18"/>
        <v>7.8407808995589398E-3</v>
      </c>
      <c r="X25" s="13">
        <f t="shared" si="19"/>
        <v>1.4000094628022616E-3</v>
      </c>
      <c r="Y25" s="13">
        <f t="shared" si="20"/>
        <v>6.3778593997429096E-5</v>
      </c>
      <c r="Z25" s="13">
        <f t="shared" si="21"/>
        <v>1.1334565346282237E-4</v>
      </c>
      <c r="AA25" s="13">
        <f t="shared" si="22"/>
        <v>5.4159811478795086E-4</v>
      </c>
      <c r="AB25" s="13">
        <f t="shared" si="23"/>
        <v>9.959512724609404E-3</v>
      </c>
      <c r="AE25" s="7">
        <v>14</v>
      </c>
      <c r="AF25" s="6" t="s">
        <v>45</v>
      </c>
      <c r="AG25" s="17">
        <f t="shared" si="24"/>
        <v>0.78726551352103857</v>
      </c>
      <c r="AH25" s="17">
        <f t="shared" si="25"/>
        <v>0.14057007621898165</v>
      </c>
      <c r="AI25" s="17">
        <f t="shared" si="26"/>
        <v>6.4037865868513556E-3</v>
      </c>
      <c r="AJ25" s="17">
        <f t="shared" si="27"/>
        <v>1.1380642466849963E-2</v>
      </c>
      <c r="AK25" s="17">
        <f t="shared" si="28"/>
        <v>5.4379981206278495E-2</v>
      </c>
      <c r="AL25" s="13">
        <f t="shared" si="29"/>
        <v>1</v>
      </c>
      <c r="AO25" s="7">
        <v>14</v>
      </c>
      <c r="AP25" s="6" t="s">
        <v>45</v>
      </c>
      <c r="AQ25" s="18">
        <f t="shared" si="30"/>
        <v>1.1689429620778904</v>
      </c>
      <c r="AR25" s="18">
        <f t="shared" si="31"/>
        <v>0.59801389781474812</v>
      </c>
      <c r="AS25" s="18">
        <f t="shared" si="32"/>
        <v>0.1515787699565378</v>
      </c>
      <c r="AT25" s="18">
        <f t="shared" si="33"/>
        <v>0.28846364078662834</v>
      </c>
      <c r="AU25" s="18">
        <f t="shared" si="34"/>
        <v>5.5753646316670791</v>
      </c>
      <c r="AV25" s="19"/>
    </row>
    <row r="26" spans="1:48" ht="16.5" x14ac:dyDescent="0.3">
      <c r="A26" s="7">
        <v>15</v>
      </c>
      <c r="B26" s="6" t="s">
        <v>30</v>
      </c>
      <c r="C26" s="8">
        <v>35704</v>
      </c>
      <c r="D26" s="8">
        <v>18494</v>
      </c>
      <c r="E26" s="6">
        <v>328</v>
      </c>
      <c r="F26" s="6">
        <v>782</v>
      </c>
      <c r="G26" s="6">
        <v>226</v>
      </c>
      <c r="H26" s="8">
        <f>SUM(C26:G26)</f>
        <v>55534</v>
      </c>
      <c r="K26" s="7">
        <v>15</v>
      </c>
      <c r="L26" s="6" t="s">
        <v>30</v>
      </c>
      <c r="M26" s="13">
        <f t="shared" si="12"/>
        <v>9.1878963927264721E-3</v>
      </c>
      <c r="N26" s="13">
        <f t="shared" si="13"/>
        <v>1.3635666550664456E-2</v>
      </c>
      <c r="O26" s="13">
        <f t="shared" si="14"/>
        <v>1.3455582220581297E-3</v>
      </c>
      <c r="P26" s="13">
        <f t="shared" si="15"/>
        <v>3.4352486382006678E-3</v>
      </c>
      <c r="Q26" s="13">
        <f t="shared" si="16"/>
        <v>4.0157788123245317E-3</v>
      </c>
      <c r="R26" s="13">
        <f t="shared" si="17"/>
        <v>9.6246751061229013E-3</v>
      </c>
      <c r="U26" s="7">
        <v>15</v>
      </c>
      <c r="V26" s="6" t="s">
        <v>30</v>
      </c>
      <c r="W26" s="13">
        <f t="shared" si="18"/>
        <v>6.1879101089244801E-3</v>
      </c>
      <c r="X26" s="13">
        <f t="shared" si="19"/>
        <v>3.2052209711642765E-3</v>
      </c>
      <c r="Y26" s="13">
        <f t="shared" si="20"/>
        <v>5.6846138128143327E-5</v>
      </c>
      <c r="Z26" s="13">
        <f t="shared" si="21"/>
        <v>1.3552951224453684E-4</v>
      </c>
      <c r="AA26" s="13">
        <f t="shared" si="22"/>
        <v>3.9168375661464611E-5</v>
      </c>
      <c r="AB26" s="13">
        <f t="shared" si="23"/>
        <v>9.6246751061229013E-3</v>
      </c>
      <c r="AE26" s="7">
        <v>15</v>
      </c>
      <c r="AF26" s="6" t="s">
        <v>30</v>
      </c>
      <c r="AG26" s="17">
        <f t="shared" si="24"/>
        <v>0.64292145352396735</v>
      </c>
      <c r="AH26" s="17">
        <f t="shared" si="25"/>
        <v>0.33302121223034536</v>
      </c>
      <c r="AI26" s="17">
        <f t="shared" si="26"/>
        <v>5.9062916411567684E-3</v>
      </c>
      <c r="AJ26" s="17">
        <f t="shared" si="27"/>
        <v>1.4081463607879858E-2</v>
      </c>
      <c r="AK26" s="17">
        <f t="shared" si="28"/>
        <v>4.0695789966507002E-3</v>
      </c>
      <c r="AL26" s="13">
        <f t="shared" si="29"/>
        <v>1</v>
      </c>
      <c r="AO26" s="7">
        <v>15</v>
      </c>
      <c r="AP26" s="6" t="s">
        <v>30</v>
      </c>
      <c r="AQ26" s="18">
        <f t="shared" si="30"/>
        <v>0.95461886156359033</v>
      </c>
      <c r="AR26" s="18">
        <f t="shared" si="31"/>
        <v>1.4167404510090833</v>
      </c>
      <c r="AS26" s="18">
        <f t="shared" si="32"/>
        <v>0.13980297591574076</v>
      </c>
      <c r="AT26" s="18">
        <f t="shared" si="33"/>
        <v>0.35692099736595534</v>
      </c>
      <c r="AU26" s="18">
        <f t="shared" si="34"/>
        <v>0.41723785665968355</v>
      </c>
      <c r="AV26" s="19"/>
    </row>
    <row r="27" spans="1:48" ht="16.5" x14ac:dyDescent="0.3">
      <c r="A27" s="7">
        <v>16</v>
      </c>
      <c r="B27" s="6" t="s">
        <v>33</v>
      </c>
      <c r="C27" s="8">
        <v>37519</v>
      </c>
      <c r="D27" s="8">
        <v>7008</v>
      </c>
      <c r="E27" s="8">
        <v>1981</v>
      </c>
      <c r="F27" s="6">
        <v>498</v>
      </c>
      <c r="G27" s="6">
        <v>855</v>
      </c>
      <c r="H27" s="8">
        <f>SUM(C27:G27)</f>
        <v>47861</v>
      </c>
      <c r="K27" s="7">
        <v>16</v>
      </c>
      <c r="L27" s="6" t="s">
        <v>33</v>
      </c>
      <c r="M27" s="13">
        <f t="shared" si="12"/>
        <v>9.6549598016666058E-3</v>
      </c>
      <c r="N27" s="13">
        <f t="shared" si="13"/>
        <v>5.1670136902269119E-3</v>
      </c>
      <c r="O27" s="13">
        <f t="shared" si="14"/>
        <v>8.1266793838327897E-3</v>
      </c>
      <c r="P27" s="13">
        <f t="shared" si="15"/>
        <v>2.187664733790195E-3</v>
      </c>
      <c r="Q27" s="13">
        <f t="shared" si="16"/>
        <v>1.5192437542201216E-2</v>
      </c>
      <c r="R27" s="13">
        <f t="shared" si="17"/>
        <v>8.2948567589971583E-3</v>
      </c>
      <c r="U27" s="7">
        <v>16</v>
      </c>
      <c r="V27" s="6" t="s">
        <v>33</v>
      </c>
      <c r="W27" s="13">
        <f t="shared" si="18"/>
        <v>6.5024702939933217E-3</v>
      </c>
      <c r="X27" s="13">
        <f t="shared" si="19"/>
        <v>1.2145662682988671E-3</v>
      </c>
      <c r="Y27" s="13">
        <f t="shared" si="20"/>
        <v>3.4332987692637783E-4</v>
      </c>
      <c r="Z27" s="13">
        <f t="shared" si="21"/>
        <v>8.6309075572607854E-5</v>
      </c>
      <c r="AA27" s="13">
        <f t="shared" si="22"/>
        <v>1.4818124420598337E-4</v>
      </c>
      <c r="AB27" s="13">
        <f t="shared" si="23"/>
        <v>8.2948567589971583E-3</v>
      </c>
      <c r="AE27" s="7">
        <v>16</v>
      </c>
      <c r="AF27" s="6" t="s">
        <v>33</v>
      </c>
      <c r="AG27" s="17">
        <f t="shared" si="24"/>
        <v>0.78391592319424996</v>
      </c>
      <c r="AH27" s="17">
        <f t="shared" si="25"/>
        <v>0.14642401955663276</v>
      </c>
      <c r="AI27" s="17">
        <f t="shared" si="26"/>
        <v>4.1390693884373497E-2</v>
      </c>
      <c r="AJ27" s="17">
        <f t="shared" si="27"/>
        <v>1.0405131526712772E-2</v>
      </c>
      <c r="AK27" s="17">
        <f t="shared" si="28"/>
        <v>1.7864231838030965E-2</v>
      </c>
      <c r="AL27" s="13">
        <f t="shared" si="29"/>
        <v>1</v>
      </c>
      <c r="AO27" s="7">
        <v>16</v>
      </c>
      <c r="AP27" s="6" t="s">
        <v>33</v>
      </c>
      <c r="AQ27" s="18">
        <f t="shared" si="30"/>
        <v>1.1639694430159011</v>
      </c>
      <c r="AR27" s="18">
        <f t="shared" si="31"/>
        <v>0.62291777186175312</v>
      </c>
      <c r="AS27" s="18">
        <f t="shared" si="32"/>
        <v>0.97972510194561802</v>
      </c>
      <c r="AT27" s="18">
        <f t="shared" si="33"/>
        <v>0.26373749388948847</v>
      </c>
      <c r="AU27" s="18">
        <f t="shared" si="34"/>
        <v>1.8315491133373074</v>
      </c>
      <c r="AV27" s="19"/>
    </row>
    <row r="28" spans="1:48" ht="16.5" x14ac:dyDescent="0.3">
      <c r="A28" s="7">
        <v>17</v>
      </c>
      <c r="B28" s="6" t="s">
        <v>54</v>
      </c>
      <c r="C28" s="8">
        <v>32301</v>
      </c>
      <c r="D28" s="8">
        <v>9483</v>
      </c>
      <c r="E28" s="6">
        <v>205</v>
      </c>
      <c r="F28" s="6">
        <v>445</v>
      </c>
      <c r="G28" s="6">
        <v>325</v>
      </c>
      <c r="H28" s="8">
        <f>SUM(C28:G28)</f>
        <v>42759</v>
      </c>
      <c r="K28" s="7">
        <v>17</v>
      </c>
      <c r="L28" s="6" t="s">
        <v>54</v>
      </c>
      <c r="M28" s="13">
        <f t="shared" si="12"/>
        <v>8.3121846678651627E-3</v>
      </c>
      <c r="N28" s="13">
        <f t="shared" si="13"/>
        <v>6.9918365902428376E-3</v>
      </c>
      <c r="O28" s="13">
        <f t="shared" si="14"/>
        <v>8.4097388878633106E-4</v>
      </c>
      <c r="P28" s="13">
        <f t="shared" si="15"/>
        <v>1.9548409769811984E-3</v>
      </c>
      <c r="Q28" s="13">
        <f t="shared" si="16"/>
        <v>5.7749031593162517E-3</v>
      </c>
      <c r="R28" s="13">
        <f t="shared" si="17"/>
        <v>7.4106220128697577E-3</v>
      </c>
      <c r="U28" s="7">
        <v>17</v>
      </c>
      <c r="V28" s="6" t="s">
        <v>54</v>
      </c>
      <c r="W28" s="13">
        <f t="shared" si="18"/>
        <v>5.5981314258449931E-3</v>
      </c>
      <c r="X28" s="13">
        <f t="shared" si="19"/>
        <v>1.6435119752109242E-3</v>
      </c>
      <c r="Y28" s="13">
        <f t="shared" si="20"/>
        <v>3.5528836330089583E-5</v>
      </c>
      <c r="Z28" s="13">
        <f t="shared" si="21"/>
        <v>7.7123571545804215E-5</v>
      </c>
      <c r="AA28" s="13">
        <f t="shared" si="22"/>
        <v>5.6326203937946895E-5</v>
      </c>
      <c r="AB28" s="13">
        <f t="shared" si="23"/>
        <v>7.4106220128697577E-3</v>
      </c>
      <c r="AE28" s="7">
        <v>17</v>
      </c>
      <c r="AF28" s="6" t="s">
        <v>54</v>
      </c>
      <c r="AG28" s="17">
        <f t="shared" si="24"/>
        <v>0.75541991159755839</v>
      </c>
      <c r="AH28" s="17">
        <f t="shared" si="25"/>
        <v>0.22177787132533502</v>
      </c>
      <c r="AI28" s="17">
        <f t="shared" si="26"/>
        <v>4.7943123085198436E-3</v>
      </c>
      <c r="AJ28" s="17">
        <f t="shared" si="27"/>
        <v>1.0407165742884538E-2</v>
      </c>
      <c r="AK28" s="17">
        <f t="shared" si="28"/>
        <v>7.6007390257021917E-3</v>
      </c>
      <c r="AL28" s="13">
        <f t="shared" si="29"/>
        <v>1</v>
      </c>
      <c r="AO28" s="7">
        <v>17</v>
      </c>
      <c r="AP28" s="6" t="s">
        <v>54</v>
      </c>
      <c r="AQ28" s="18">
        <f t="shared" si="30"/>
        <v>1.1216581622203499</v>
      </c>
      <c r="AR28" s="18">
        <f t="shared" si="31"/>
        <v>0.94348849234252796</v>
      </c>
      <c r="AS28" s="18">
        <f t="shared" si="32"/>
        <v>0.11348222690697789</v>
      </c>
      <c r="AT28" s="18">
        <f t="shared" si="33"/>
        <v>0.26378905489799603</v>
      </c>
      <c r="AU28" s="18">
        <f t="shared" si="34"/>
        <v>0.77927374372720493</v>
      </c>
      <c r="AV28" s="19"/>
    </row>
    <row r="29" spans="1:48" ht="16.5" x14ac:dyDescent="0.3">
      <c r="A29" s="7">
        <v>18</v>
      </c>
      <c r="B29" s="6" t="s">
        <v>70</v>
      </c>
      <c r="C29" s="8">
        <v>25229</v>
      </c>
      <c r="D29" s="8">
        <v>5044</v>
      </c>
      <c r="E29" s="6">
        <v>280</v>
      </c>
      <c r="F29" s="6">
        <v>457</v>
      </c>
      <c r="G29" s="6">
        <v>127</v>
      </c>
      <c r="H29" s="8">
        <f>SUM(C29:G29)</f>
        <v>31137</v>
      </c>
      <c r="K29" s="7">
        <v>18</v>
      </c>
      <c r="L29" s="6" t="s">
        <v>70</v>
      </c>
      <c r="M29" s="13">
        <f t="shared" si="12"/>
        <v>6.4923100518736315E-3</v>
      </c>
      <c r="N29" s="13">
        <f t="shared" si="13"/>
        <v>3.7189522051233655E-3</v>
      </c>
      <c r="O29" s="13">
        <f t="shared" si="14"/>
        <v>1.1486472627325497E-3</v>
      </c>
      <c r="P29" s="13">
        <f t="shared" si="15"/>
        <v>2.0075557898436127E-3</v>
      </c>
      <c r="Q29" s="13">
        <f t="shared" si="16"/>
        <v>2.2566544653328121E-3</v>
      </c>
      <c r="R29" s="13">
        <f t="shared" si="17"/>
        <v>5.3963969600487769E-3</v>
      </c>
      <c r="U29" s="7">
        <v>18</v>
      </c>
      <c r="V29" s="6" t="s">
        <v>70</v>
      </c>
      <c r="W29" s="13">
        <f t="shared" si="18"/>
        <v>4.3724732281552681E-3</v>
      </c>
      <c r="X29" s="13">
        <f t="shared" si="19"/>
        <v>8.7418268511693577E-4</v>
      </c>
      <c r="Y29" s="13">
        <f t="shared" si="20"/>
        <v>4.8527191085000401E-5</v>
      </c>
      <c r="Z29" s="13">
        <f t="shared" si="21"/>
        <v>7.9203308306589941E-5</v>
      </c>
      <c r="AA29" s="13">
        <f t="shared" si="22"/>
        <v>2.2010547384982326E-5</v>
      </c>
      <c r="AB29" s="13">
        <f t="shared" si="23"/>
        <v>5.3963969600487769E-3</v>
      </c>
      <c r="AE29" s="7">
        <v>18</v>
      </c>
      <c r="AF29" s="6" t="s">
        <v>70</v>
      </c>
      <c r="AG29" s="17">
        <f t="shared" si="24"/>
        <v>0.8102578925394226</v>
      </c>
      <c r="AH29" s="17">
        <f t="shared" si="25"/>
        <v>0.16199376947040497</v>
      </c>
      <c r="AI29" s="17">
        <f t="shared" si="26"/>
        <v>8.9925169412595953E-3</v>
      </c>
      <c r="AJ29" s="17">
        <f t="shared" si="27"/>
        <v>1.4677072293412981E-2</v>
      </c>
      <c r="AK29" s="17">
        <f t="shared" si="28"/>
        <v>4.0787487554998876E-3</v>
      </c>
      <c r="AL29" s="13">
        <f t="shared" si="29"/>
        <v>1</v>
      </c>
      <c r="AO29" s="7">
        <v>18</v>
      </c>
      <c r="AP29" s="6" t="s">
        <v>70</v>
      </c>
      <c r="AQ29" s="18">
        <f t="shared" si="30"/>
        <v>1.2030823714300938</v>
      </c>
      <c r="AR29" s="18">
        <f t="shared" si="31"/>
        <v>0.68915467721443358</v>
      </c>
      <c r="AS29" s="18">
        <f t="shared" si="32"/>
        <v>0.21285447887476527</v>
      </c>
      <c r="AT29" s="18">
        <f t="shared" si="33"/>
        <v>0.37201781201534639</v>
      </c>
      <c r="AU29" s="18">
        <f t="shared" si="34"/>
        <v>0.41817799580711618</v>
      </c>
      <c r="AV29" s="19"/>
    </row>
    <row r="30" spans="1:48" ht="16.5" x14ac:dyDescent="0.3">
      <c r="A30" s="7">
        <v>19</v>
      </c>
      <c r="B30" s="6" t="s">
        <v>26</v>
      </c>
      <c r="C30" s="8">
        <v>25274</v>
      </c>
      <c r="D30" s="8">
        <v>4981</v>
      </c>
      <c r="E30" s="6">
        <v>198</v>
      </c>
      <c r="F30" s="6">
        <v>280</v>
      </c>
      <c r="G30" s="6">
        <v>283</v>
      </c>
      <c r="H30" s="8">
        <f>SUM(C30:G30)</f>
        <v>31016</v>
      </c>
      <c r="K30" s="7">
        <v>19</v>
      </c>
      <c r="L30" s="6" t="s">
        <v>26</v>
      </c>
      <c r="M30" s="13">
        <f t="shared" si="12"/>
        <v>6.5038901363928085E-3</v>
      </c>
      <c r="N30" s="13">
        <f t="shared" si="13"/>
        <v>3.6725021676684145E-3</v>
      </c>
      <c r="O30" s="13">
        <f t="shared" si="14"/>
        <v>8.1225770721801737E-4</v>
      </c>
      <c r="P30" s="13">
        <f t="shared" si="15"/>
        <v>1.2300123001230013E-3</v>
      </c>
      <c r="Q30" s="13">
        <f t="shared" si="16"/>
        <v>5.0286079818046125E-3</v>
      </c>
      <c r="R30" s="13">
        <f t="shared" si="17"/>
        <v>5.375426281044187E-3</v>
      </c>
      <c r="U30" s="7">
        <v>19</v>
      </c>
      <c r="V30" s="6" t="s">
        <v>26</v>
      </c>
      <c r="W30" s="13">
        <f t="shared" si="18"/>
        <v>4.3802722410082144E-3</v>
      </c>
      <c r="X30" s="13">
        <f t="shared" si="19"/>
        <v>8.6326406712281076E-4</v>
      </c>
      <c r="Y30" s="13">
        <f t="shared" si="20"/>
        <v>3.4315656552964569E-5</v>
      </c>
      <c r="Z30" s="13">
        <f t="shared" si="21"/>
        <v>4.8527191085000401E-5</v>
      </c>
      <c r="AA30" s="13">
        <f t="shared" si="22"/>
        <v>4.9047125275196832E-5</v>
      </c>
      <c r="AB30" s="13">
        <f t="shared" si="23"/>
        <v>5.375426281044187E-3</v>
      </c>
      <c r="AE30" s="7">
        <v>19</v>
      </c>
      <c r="AF30" s="6" t="s">
        <v>26</v>
      </c>
      <c r="AG30" s="17">
        <f t="shared" si="24"/>
        <v>0.81486974464792361</v>
      </c>
      <c r="AH30" s="17">
        <f t="shared" si="25"/>
        <v>0.16059453185452668</v>
      </c>
      <c r="AI30" s="17">
        <f t="shared" si="26"/>
        <v>6.3838019086922878E-3</v>
      </c>
      <c r="AJ30" s="17">
        <f t="shared" si="27"/>
        <v>9.0275986587567709E-3</v>
      </c>
      <c r="AK30" s="17">
        <f t="shared" si="28"/>
        <v>9.1243229301005927E-3</v>
      </c>
      <c r="AL30" s="13">
        <f t="shared" si="29"/>
        <v>0.99999999999999989</v>
      </c>
      <c r="AO30" s="7">
        <v>19</v>
      </c>
      <c r="AP30" s="6" t="s">
        <v>26</v>
      </c>
      <c r="AQ30" s="18">
        <f t="shared" si="30"/>
        <v>1.2099301146270049</v>
      </c>
      <c r="AR30" s="18">
        <f t="shared" si="31"/>
        <v>0.68320203378456956</v>
      </c>
      <c r="AS30" s="18">
        <f t="shared" si="32"/>
        <v>0.15110572906233488</v>
      </c>
      <c r="AT30" s="18">
        <f t="shared" si="33"/>
        <v>0.22882135031048531</v>
      </c>
      <c r="AU30" s="18">
        <f t="shared" si="34"/>
        <v>0.93548078215441455</v>
      </c>
      <c r="AV30" s="19"/>
    </row>
    <row r="31" spans="1:48" ht="16.5" x14ac:dyDescent="0.3">
      <c r="A31" s="7">
        <v>20</v>
      </c>
      <c r="B31" s="6" t="s">
        <v>55</v>
      </c>
      <c r="C31" s="8">
        <v>16553</v>
      </c>
      <c r="D31" s="8">
        <v>10974</v>
      </c>
      <c r="E31" s="6">
        <v>812</v>
      </c>
      <c r="F31" s="6">
        <v>237</v>
      </c>
      <c r="G31" s="6">
        <v>152</v>
      </c>
      <c r="H31" s="8">
        <f>SUM(C31:G31)</f>
        <v>28728</v>
      </c>
      <c r="K31" s="7">
        <v>20</v>
      </c>
      <c r="L31" s="6" t="s">
        <v>55</v>
      </c>
      <c r="M31" s="13">
        <f t="shared" si="12"/>
        <v>4.25966975657633E-3</v>
      </c>
      <c r="N31" s="13">
        <f t="shared" si="13"/>
        <v>8.0911541433433404E-3</v>
      </c>
      <c r="O31" s="13">
        <f t="shared" si="14"/>
        <v>3.3310770619243944E-3</v>
      </c>
      <c r="P31" s="13">
        <f t="shared" si="15"/>
        <v>1.0411175540326833E-3</v>
      </c>
      <c r="Q31" s="13">
        <f t="shared" si="16"/>
        <v>2.7008777852802163E-3</v>
      </c>
      <c r="R31" s="13">
        <f t="shared" si="17"/>
        <v>4.978889805321041E-3</v>
      </c>
      <c r="U31" s="7">
        <v>20</v>
      </c>
      <c r="V31" s="6" t="s">
        <v>55</v>
      </c>
      <c r="W31" s="13">
        <f t="shared" si="18"/>
        <v>2.8688235501071846E-3</v>
      </c>
      <c r="X31" s="13">
        <f t="shared" si="19"/>
        <v>1.9019192677385513E-3</v>
      </c>
      <c r="Y31" s="13">
        <f t="shared" si="20"/>
        <v>1.4072885414650115E-4</v>
      </c>
      <c r="Z31" s="13">
        <f t="shared" si="21"/>
        <v>4.1074801025518194E-5</v>
      </c>
      <c r="AA31" s="13">
        <f t="shared" si="22"/>
        <v>2.6343332303285934E-5</v>
      </c>
      <c r="AB31" s="13">
        <f t="shared" si="23"/>
        <v>4.978889805321041E-3</v>
      </c>
      <c r="AE31" s="7">
        <v>20</v>
      </c>
      <c r="AF31" s="6" t="s">
        <v>55</v>
      </c>
      <c r="AG31" s="17">
        <f t="shared" si="24"/>
        <v>0.57619743803954326</v>
      </c>
      <c r="AH31" s="17">
        <f t="shared" si="25"/>
        <v>0.38199665831244778</v>
      </c>
      <c r="AI31" s="17">
        <f t="shared" si="26"/>
        <v>2.8265107212475632E-2</v>
      </c>
      <c r="AJ31" s="17">
        <f t="shared" si="27"/>
        <v>8.2497911445279862E-3</v>
      </c>
      <c r="AK31" s="17">
        <f t="shared" si="28"/>
        <v>5.2910052910052907E-3</v>
      </c>
      <c r="AL31" s="13">
        <f t="shared" si="29"/>
        <v>1</v>
      </c>
      <c r="AO31" s="7">
        <v>20</v>
      </c>
      <c r="AP31" s="6" t="s">
        <v>55</v>
      </c>
      <c r="AQ31" s="18">
        <f t="shared" si="30"/>
        <v>0.85554610026193656</v>
      </c>
      <c r="AR31" s="18">
        <f t="shared" si="31"/>
        <v>1.6250920304956658</v>
      </c>
      <c r="AS31" s="18">
        <f t="shared" si="32"/>
        <v>0.66904012584580685</v>
      </c>
      <c r="AT31" s="18">
        <f t="shared" si="33"/>
        <v>0.20910636602561872</v>
      </c>
      <c r="AU31" s="18">
        <f t="shared" si="34"/>
        <v>0.54246586907662275</v>
      </c>
      <c r="AV31" s="19"/>
    </row>
    <row r="32" spans="1:48" ht="16.5" x14ac:dyDescent="0.3">
      <c r="A32" s="7">
        <v>21</v>
      </c>
      <c r="B32" s="6" t="s">
        <v>31</v>
      </c>
      <c r="C32" s="8">
        <v>24688</v>
      </c>
      <c r="D32" s="8">
        <v>1721</v>
      </c>
      <c r="E32" s="6">
        <v>268</v>
      </c>
      <c r="F32" s="6">
        <v>368</v>
      </c>
      <c r="G32" s="6">
        <v>241</v>
      </c>
      <c r="H32" s="8">
        <f>SUM(C32:G32)</f>
        <v>27286</v>
      </c>
      <c r="K32" s="7">
        <v>21</v>
      </c>
      <c r="L32" s="6" t="s">
        <v>31</v>
      </c>
      <c r="M32" s="13">
        <f t="shared" si="12"/>
        <v>6.3530917024319719E-3</v>
      </c>
      <c r="N32" s="13">
        <f t="shared" si="13"/>
        <v>1.2688970549201649E-3</v>
      </c>
      <c r="O32" s="13">
        <f t="shared" si="14"/>
        <v>1.0994195229011548E-3</v>
      </c>
      <c r="P32" s="13">
        <f t="shared" si="15"/>
        <v>1.6165875944473731E-3</v>
      </c>
      <c r="Q32" s="13">
        <f t="shared" si="16"/>
        <v>4.2823128042929742E-3</v>
      </c>
      <c r="R32" s="13">
        <f t="shared" si="17"/>
        <v>4.7289747712332894E-3</v>
      </c>
      <c r="U32" s="7">
        <v>21</v>
      </c>
      <c r="V32" s="6" t="s">
        <v>31</v>
      </c>
      <c r="W32" s="13">
        <f t="shared" si="18"/>
        <v>4.2787117625231784E-3</v>
      </c>
      <c r="X32" s="13">
        <f t="shared" si="19"/>
        <v>2.9826891377602032E-4</v>
      </c>
      <c r="Y32" s="13">
        <f t="shared" si="20"/>
        <v>4.6447454324214667E-5</v>
      </c>
      <c r="Z32" s="13">
        <f t="shared" si="21"/>
        <v>6.3778593997429096E-5</v>
      </c>
      <c r="AA32" s="13">
        <f t="shared" si="22"/>
        <v>4.1768046612446776E-5</v>
      </c>
      <c r="AB32" s="13">
        <f t="shared" si="23"/>
        <v>4.7289747712332894E-3</v>
      </c>
      <c r="AE32" s="7">
        <v>21</v>
      </c>
      <c r="AF32" s="6" t="s">
        <v>31</v>
      </c>
      <c r="AG32" s="17">
        <f t="shared" si="24"/>
        <v>0.90478633731583957</v>
      </c>
      <c r="AH32" s="17">
        <f t="shared" si="25"/>
        <v>6.3072637982848345E-2</v>
      </c>
      <c r="AI32" s="17">
        <f t="shared" si="26"/>
        <v>9.8218866818148495E-3</v>
      </c>
      <c r="AJ32" s="17">
        <f t="shared" si="27"/>
        <v>1.3486769772044271E-2</v>
      </c>
      <c r="AK32" s="17">
        <f t="shared" si="28"/>
        <v>8.8323682474529056E-3</v>
      </c>
      <c r="AL32" s="13">
        <f t="shared" si="29"/>
        <v>1</v>
      </c>
      <c r="AO32" s="7">
        <v>21</v>
      </c>
      <c r="AP32" s="6" t="s">
        <v>31</v>
      </c>
      <c r="AQ32" s="18">
        <f t="shared" si="30"/>
        <v>1.3434395423461145</v>
      </c>
      <c r="AR32" s="18">
        <f t="shared" si="31"/>
        <v>0.26832392142139594</v>
      </c>
      <c r="AS32" s="18">
        <f t="shared" si="32"/>
        <v>0.23248580846508354</v>
      </c>
      <c r="AT32" s="18">
        <f t="shared" si="33"/>
        <v>0.34184737129096088</v>
      </c>
      <c r="AU32" s="18">
        <f t="shared" si="34"/>
        <v>0.90554782198090922</v>
      </c>
      <c r="AV32" s="19"/>
    </row>
    <row r="33" spans="1:48" ht="16.5" x14ac:dyDescent="0.3">
      <c r="A33" s="7">
        <v>22</v>
      </c>
      <c r="B33" s="6" t="s">
        <v>53</v>
      </c>
      <c r="C33" s="8">
        <v>19502</v>
      </c>
      <c r="D33" s="8">
        <v>3421</v>
      </c>
      <c r="E33" s="6">
        <v>119</v>
      </c>
      <c r="F33" s="6">
        <v>266</v>
      </c>
      <c r="G33" s="8">
        <v>3104</v>
      </c>
      <c r="H33" s="8">
        <f>SUM(C33:G33)</f>
        <v>26412</v>
      </c>
      <c r="K33" s="7">
        <v>22</v>
      </c>
      <c r="L33" s="6" t="s">
        <v>53</v>
      </c>
      <c r="M33" s="13">
        <f t="shared" si="12"/>
        <v>5.0185512953997216E-3</v>
      </c>
      <c r="N33" s="13">
        <f t="shared" si="13"/>
        <v>2.522310764022013E-3</v>
      </c>
      <c r="O33" s="13">
        <f t="shared" si="14"/>
        <v>4.8817508666133369E-4</v>
      </c>
      <c r="P33" s="13">
        <f t="shared" si="15"/>
        <v>1.1685116851168512E-3</v>
      </c>
      <c r="Q33" s="13">
        <f t="shared" si="16"/>
        <v>5.5154767404669673E-2</v>
      </c>
      <c r="R33" s="13">
        <f t="shared" si="17"/>
        <v>4.5775006104893951E-3</v>
      </c>
      <c r="U33" s="7">
        <v>22</v>
      </c>
      <c r="V33" s="6" t="s">
        <v>53</v>
      </c>
      <c r="W33" s="13">
        <f t="shared" si="18"/>
        <v>3.379918859070278E-3</v>
      </c>
      <c r="X33" s="13">
        <f t="shared" si="19"/>
        <v>5.9289828822066566E-4</v>
      </c>
      <c r="Y33" s="13">
        <f t="shared" si="20"/>
        <v>2.0624056211125172E-5</v>
      </c>
      <c r="Z33" s="13">
        <f t="shared" si="21"/>
        <v>4.610083153075038E-5</v>
      </c>
      <c r="AA33" s="13">
        <f t="shared" si="22"/>
        <v>5.3795857545657589E-4</v>
      </c>
      <c r="AB33" s="13">
        <f t="shared" si="23"/>
        <v>4.5775006104893951E-3</v>
      </c>
      <c r="AE33" s="7">
        <v>22</v>
      </c>
      <c r="AF33" s="6" t="s">
        <v>53</v>
      </c>
      <c r="AG33" s="17">
        <f t="shared" si="24"/>
        <v>0.73837649553233375</v>
      </c>
      <c r="AH33" s="17">
        <f t="shared" si="25"/>
        <v>0.12952445857943359</v>
      </c>
      <c r="AI33" s="17">
        <f t="shared" si="26"/>
        <v>4.5055277903983037E-3</v>
      </c>
      <c r="AJ33" s="17">
        <f t="shared" si="27"/>
        <v>1.007117976677268E-2</v>
      </c>
      <c r="AK33" s="35">
        <f t="shared" si="28"/>
        <v>0.11752233833106164</v>
      </c>
      <c r="AL33" s="13">
        <f t="shared" si="29"/>
        <v>0.99999999999999989</v>
      </c>
      <c r="AO33" s="7">
        <v>22</v>
      </c>
      <c r="AP33" s="6" t="s">
        <v>53</v>
      </c>
      <c r="AQ33" s="18">
        <f t="shared" si="30"/>
        <v>1.0963518571465951</v>
      </c>
      <c r="AR33" s="18">
        <f t="shared" si="31"/>
        <v>0.55102357785427902</v>
      </c>
      <c r="AS33" s="18">
        <f t="shared" si="32"/>
        <v>0.10664664588851716</v>
      </c>
      <c r="AT33" s="18">
        <f t="shared" si="33"/>
        <v>0.25527286275815964</v>
      </c>
      <c r="AU33" s="18">
        <f t="shared" si="34"/>
        <v>12.049101048349812</v>
      </c>
      <c r="AV33" s="19"/>
    </row>
    <row r="34" spans="1:48" ht="16.5" x14ac:dyDescent="0.3">
      <c r="A34" s="7">
        <v>23</v>
      </c>
      <c r="B34" s="6" t="s">
        <v>65</v>
      </c>
      <c r="C34" s="8">
        <v>23307</v>
      </c>
      <c r="D34" s="8">
        <v>2069</v>
      </c>
      <c r="E34" s="6">
        <v>146</v>
      </c>
      <c r="F34" s="6">
        <v>294</v>
      </c>
      <c r="G34" s="6">
        <v>136</v>
      </c>
      <c r="H34" s="8">
        <f>SUM(C34:G34)</f>
        <v>25952</v>
      </c>
      <c r="K34" s="7">
        <v>23</v>
      </c>
      <c r="L34" s="6" t="s">
        <v>65</v>
      </c>
      <c r="M34" s="13">
        <f t="shared" si="12"/>
        <v>5.9977117752990109E-3</v>
      </c>
      <c r="N34" s="13">
        <f t="shared" si="13"/>
        <v>1.5254782141951315E-3</v>
      </c>
      <c r="O34" s="13">
        <f t="shared" si="14"/>
        <v>5.9893750128197244E-4</v>
      </c>
      <c r="P34" s="13">
        <f t="shared" si="15"/>
        <v>1.2915129151291514E-3</v>
      </c>
      <c r="Q34" s="13">
        <f t="shared" si="16"/>
        <v>2.4165748605138775E-3</v>
      </c>
      <c r="R34" s="13">
        <f t="shared" si="17"/>
        <v>4.4977773679926083E-3</v>
      </c>
      <c r="U34" s="7">
        <v>23</v>
      </c>
      <c r="V34" s="6" t="s">
        <v>65</v>
      </c>
      <c r="W34" s="13">
        <f t="shared" si="18"/>
        <v>4.0393687236360866E-3</v>
      </c>
      <c r="X34" s="13">
        <f t="shared" si="19"/>
        <v>3.5858127983880655E-4</v>
      </c>
      <c r="Y34" s="13">
        <f t="shared" si="20"/>
        <v>2.5303463922893067E-5</v>
      </c>
      <c r="Z34" s="13">
        <f t="shared" si="21"/>
        <v>5.0953550639250422E-5</v>
      </c>
      <c r="AA34" s="13">
        <f t="shared" si="22"/>
        <v>2.3570349955571625E-5</v>
      </c>
      <c r="AB34" s="13">
        <f t="shared" si="23"/>
        <v>4.4977773679926083E-3</v>
      </c>
      <c r="AE34" s="7">
        <v>23</v>
      </c>
      <c r="AF34" s="6" t="s">
        <v>65</v>
      </c>
      <c r="AG34" s="17">
        <f t="shared" si="24"/>
        <v>0.89808107274969173</v>
      </c>
      <c r="AH34" s="17">
        <f t="shared" si="25"/>
        <v>7.9724106041923551E-2</v>
      </c>
      <c r="AI34" s="17">
        <f t="shared" si="26"/>
        <v>5.6257706535141798E-3</v>
      </c>
      <c r="AJ34" s="17">
        <f t="shared" si="27"/>
        <v>1.1328606658446363E-2</v>
      </c>
      <c r="AK34" s="17">
        <f t="shared" si="28"/>
        <v>5.2404438964241675E-3</v>
      </c>
      <c r="AL34" s="13">
        <f t="shared" si="29"/>
        <v>1</v>
      </c>
      <c r="AO34" s="7">
        <v>23</v>
      </c>
      <c r="AP34" s="6" t="s">
        <v>65</v>
      </c>
      <c r="AQ34" s="18">
        <f t="shared" si="30"/>
        <v>1.3334834707427579</v>
      </c>
      <c r="AR34" s="18">
        <f t="shared" si="31"/>
        <v>0.33916267733722083</v>
      </c>
      <c r="AS34" s="18">
        <f t="shared" si="32"/>
        <v>0.13316299413665345</v>
      </c>
      <c r="AT34" s="18">
        <f t="shared" si="33"/>
        <v>0.28714469602695414</v>
      </c>
      <c r="AU34" s="18">
        <f t="shared" si="34"/>
        <v>0.53728200904537271</v>
      </c>
      <c r="AV34" s="19"/>
    </row>
    <row r="35" spans="1:48" ht="16.5" x14ac:dyDescent="0.3">
      <c r="A35" s="7">
        <v>24</v>
      </c>
      <c r="B35" s="6" t="s">
        <v>71</v>
      </c>
      <c r="C35" s="8">
        <v>22945</v>
      </c>
      <c r="D35" s="8">
        <v>1609</v>
      </c>
      <c r="E35" s="6">
        <v>192</v>
      </c>
      <c r="F35" s="6">
        <v>333</v>
      </c>
      <c r="G35" s="6">
        <v>295</v>
      </c>
      <c r="H35" s="8">
        <f>SUM(C35:G35)</f>
        <v>25374</v>
      </c>
      <c r="K35" s="7">
        <v>24</v>
      </c>
      <c r="L35" s="6" t="s">
        <v>71</v>
      </c>
      <c r="M35" s="13">
        <f t="shared" si="12"/>
        <v>5.9045564287225211E-3</v>
      </c>
      <c r="N35" s="13">
        <f t="shared" si="13"/>
        <v>1.1863192105558079E-3</v>
      </c>
      <c r="O35" s="13">
        <f t="shared" si="14"/>
        <v>7.8764383730231991E-4</v>
      </c>
      <c r="P35" s="13">
        <f t="shared" si="15"/>
        <v>1.4628360569319979E-3</v>
      </c>
      <c r="Q35" s="13">
        <f t="shared" si="16"/>
        <v>5.2418351753793667E-3</v>
      </c>
      <c r="R35" s="13">
        <f t="shared" si="17"/>
        <v>4.397603380681429E-3</v>
      </c>
      <c r="U35" s="7">
        <v>24</v>
      </c>
      <c r="V35" s="6" t="s">
        <v>71</v>
      </c>
      <c r="W35" s="13">
        <f t="shared" si="18"/>
        <v>3.9766299980190508E-3</v>
      </c>
      <c r="X35" s="13">
        <f t="shared" si="19"/>
        <v>2.7885803734202015E-4</v>
      </c>
      <c r="Y35" s="13">
        <f t="shared" si="20"/>
        <v>3.3275788172571706E-5</v>
      </c>
      <c r="Z35" s="13">
        <f t="shared" si="21"/>
        <v>5.7712695111804046E-5</v>
      </c>
      <c r="AA35" s="13">
        <f t="shared" si="22"/>
        <v>5.1126862035982565E-5</v>
      </c>
      <c r="AB35" s="13">
        <f t="shared" si="23"/>
        <v>4.397603380681429E-3</v>
      </c>
      <c r="AE35" s="7">
        <v>24</v>
      </c>
      <c r="AF35" s="6" t="s">
        <v>71</v>
      </c>
      <c r="AG35" s="17">
        <f t="shared" si="24"/>
        <v>0.90427208954047456</v>
      </c>
      <c r="AH35" s="17">
        <f t="shared" si="25"/>
        <v>6.3411365965161184E-2</v>
      </c>
      <c r="AI35" s="17">
        <f t="shared" si="26"/>
        <v>7.5668006620950579E-3</v>
      </c>
      <c r="AJ35" s="17">
        <f t="shared" si="27"/>
        <v>1.3123669898321116E-2</v>
      </c>
      <c r="AK35" s="17">
        <f t="shared" si="28"/>
        <v>1.1626073933948136E-2</v>
      </c>
      <c r="AL35" s="13">
        <f t="shared" si="29"/>
        <v>1</v>
      </c>
      <c r="AO35" s="7">
        <v>24</v>
      </c>
      <c r="AP35" s="6" t="s">
        <v>71</v>
      </c>
      <c r="AQ35" s="18">
        <f t="shared" si="30"/>
        <v>1.3426759799806189</v>
      </c>
      <c r="AR35" s="18">
        <f t="shared" si="31"/>
        <v>0.26976493964127846</v>
      </c>
      <c r="AS35" s="18">
        <f t="shared" si="32"/>
        <v>0.17910752041951331</v>
      </c>
      <c r="AT35" s="18">
        <f t="shared" si="33"/>
        <v>0.33264392677115978</v>
      </c>
      <c r="AU35" s="18">
        <f t="shared" si="34"/>
        <v>1.1919754287998388</v>
      </c>
      <c r="AV35" s="19"/>
    </row>
    <row r="36" spans="1:48" ht="16.5" x14ac:dyDescent="0.3">
      <c r="A36" s="7">
        <v>25</v>
      </c>
      <c r="B36" s="6" t="s">
        <v>49</v>
      </c>
      <c r="C36" s="8">
        <v>16607</v>
      </c>
      <c r="D36" s="8">
        <v>4077</v>
      </c>
      <c r="E36" s="6">
        <v>922</v>
      </c>
      <c r="F36" s="6">
        <v>201</v>
      </c>
      <c r="G36" s="6">
        <v>213</v>
      </c>
      <c r="H36" s="8">
        <f>SUM(C36:G36)</f>
        <v>22020</v>
      </c>
      <c r="K36" s="7">
        <v>25</v>
      </c>
      <c r="L36" s="6" t="s">
        <v>49</v>
      </c>
      <c r="M36" s="13">
        <f t="shared" si="12"/>
        <v>4.2735658579993426E-3</v>
      </c>
      <c r="N36" s="13">
        <f t="shared" si="13"/>
        <v>3.0059809952989614E-3</v>
      </c>
      <c r="O36" s="13">
        <f t="shared" si="14"/>
        <v>3.7823313437121819E-3</v>
      </c>
      <c r="P36" s="13">
        <f t="shared" si="15"/>
        <v>8.8297311544544021E-4</v>
      </c>
      <c r="Q36" s="13">
        <f t="shared" si="16"/>
        <v>3.7847826859518817E-3</v>
      </c>
      <c r="R36" s="13">
        <f t="shared" si="17"/>
        <v>3.8163169560418175E-3</v>
      </c>
      <c r="U36" s="7">
        <v>25</v>
      </c>
      <c r="V36" s="6" t="s">
        <v>49</v>
      </c>
      <c r="W36" s="13">
        <f t="shared" si="18"/>
        <v>2.8781823655307202E-3</v>
      </c>
      <c r="X36" s="13">
        <f t="shared" si="19"/>
        <v>7.0659056447695226E-4</v>
      </c>
      <c r="Y36" s="13">
        <f t="shared" si="20"/>
        <v>1.5979310778703703E-4</v>
      </c>
      <c r="Z36" s="13">
        <f t="shared" si="21"/>
        <v>3.4835590743161E-5</v>
      </c>
      <c r="AA36" s="13">
        <f t="shared" si="22"/>
        <v>3.6915327503946734E-5</v>
      </c>
      <c r="AB36" s="13">
        <f t="shared" si="23"/>
        <v>3.8163169560418175E-3</v>
      </c>
      <c r="AE36" s="7">
        <v>25</v>
      </c>
      <c r="AF36" s="6" t="s">
        <v>49</v>
      </c>
      <c r="AG36" s="17">
        <f t="shared" si="24"/>
        <v>0.75417801998183465</v>
      </c>
      <c r="AH36" s="17">
        <f t="shared" si="25"/>
        <v>0.185149863760218</v>
      </c>
      <c r="AI36" s="17">
        <f t="shared" si="26"/>
        <v>4.1871026339691191E-2</v>
      </c>
      <c r="AJ36" s="17">
        <f t="shared" si="27"/>
        <v>9.1280653950953673E-3</v>
      </c>
      <c r="AK36" s="17">
        <f t="shared" si="28"/>
        <v>9.6730245231607635E-3</v>
      </c>
      <c r="AL36" s="13">
        <f t="shared" si="29"/>
        <v>1</v>
      </c>
      <c r="AO36" s="7">
        <v>25</v>
      </c>
      <c r="AP36" s="6" t="s">
        <v>49</v>
      </c>
      <c r="AQ36" s="18">
        <f t="shared" si="30"/>
        <v>1.1198141839958102</v>
      </c>
      <c r="AR36" s="18">
        <f t="shared" si="31"/>
        <v>0.78766544548665718</v>
      </c>
      <c r="AS36" s="18">
        <f t="shared" si="32"/>
        <v>0.99109465678005837</v>
      </c>
      <c r="AT36" s="18">
        <f t="shared" si="33"/>
        <v>0.23136786740093948</v>
      </c>
      <c r="AU36" s="18">
        <f t="shared" si="34"/>
        <v>0.99173698871106297</v>
      </c>
      <c r="AV36" s="19"/>
    </row>
    <row r="37" spans="1:48" ht="16.5" x14ac:dyDescent="0.3">
      <c r="A37" s="7">
        <v>26</v>
      </c>
      <c r="B37" s="6" t="s">
        <v>19</v>
      </c>
      <c r="C37" s="8">
        <v>17219</v>
      </c>
      <c r="D37" s="8">
        <v>2273</v>
      </c>
      <c r="E37" s="6">
        <v>334</v>
      </c>
      <c r="F37" s="6">
        <v>203</v>
      </c>
      <c r="G37" s="6">
        <v>208</v>
      </c>
      <c r="H37" s="8">
        <f>SUM(C37:G37)</f>
        <v>20237</v>
      </c>
      <c r="K37" s="7">
        <v>26</v>
      </c>
      <c r="L37" s="6" t="s">
        <v>19</v>
      </c>
      <c r="M37" s="13">
        <f t="shared" si="12"/>
        <v>4.4310550074601477E-3</v>
      </c>
      <c r="N37" s="13">
        <f t="shared" si="13"/>
        <v>1.6758878592873531E-3</v>
      </c>
      <c r="O37" s="13">
        <f t="shared" si="14"/>
        <v>1.3701720919738272E-3</v>
      </c>
      <c r="P37" s="13">
        <f t="shared" si="15"/>
        <v>8.9175891758917585E-4</v>
      </c>
      <c r="Q37" s="13">
        <f t="shared" si="16"/>
        <v>3.6959380219624008E-3</v>
      </c>
      <c r="R37" s="13">
        <f t="shared" si="17"/>
        <v>3.5073027356684041E-3</v>
      </c>
      <c r="U37" s="7">
        <v>26</v>
      </c>
      <c r="V37" s="6" t="s">
        <v>19</v>
      </c>
      <c r="W37" s="13">
        <f t="shared" si="18"/>
        <v>2.9842489403307925E-3</v>
      </c>
      <c r="X37" s="13">
        <f t="shared" si="19"/>
        <v>3.9393680477216395E-4</v>
      </c>
      <c r="Y37" s="13">
        <f t="shared" si="20"/>
        <v>5.788600650853619E-5</v>
      </c>
      <c r="Z37" s="13">
        <f t="shared" si="21"/>
        <v>3.5182213536625288E-5</v>
      </c>
      <c r="AA37" s="13">
        <f t="shared" si="22"/>
        <v>3.6048770520286014E-5</v>
      </c>
      <c r="AB37" s="13">
        <f t="shared" si="23"/>
        <v>3.5073027356684041E-3</v>
      </c>
      <c r="AE37" s="7">
        <v>26</v>
      </c>
      <c r="AF37" s="6" t="s">
        <v>19</v>
      </c>
      <c r="AG37" s="17">
        <f t="shared" si="24"/>
        <v>0.85086722340267829</v>
      </c>
      <c r="AH37" s="17">
        <f t="shared" si="25"/>
        <v>0.11231901961753224</v>
      </c>
      <c r="AI37" s="17">
        <f t="shared" si="26"/>
        <v>1.6504422592281465E-2</v>
      </c>
      <c r="AJ37" s="17">
        <f t="shared" si="27"/>
        <v>1.0031131096506399E-2</v>
      </c>
      <c r="AK37" s="17">
        <f t="shared" si="28"/>
        <v>1.027820329100163E-2</v>
      </c>
      <c r="AL37" s="13">
        <f t="shared" si="29"/>
        <v>1</v>
      </c>
      <c r="AO37" s="7">
        <v>26</v>
      </c>
      <c r="AP37" s="6" t="s">
        <v>19</v>
      </c>
      <c r="AQ37" s="18">
        <f t="shared" si="30"/>
        <v>1.2633796798883115</v>
      </c>
      <c r="AR37" s="18">
        <f t="shared" si="31"/>
        <v>0.47782811624556581</v>
      </c>
      <c r="AS37" s="18">
        <f t="shared" si="32"/>
        <v>0.39066262459739071</v>
      </c>
      <c r="AT37" s="18">
        <f t="shared" si="33"/>
        <v>0.25425775440489001</v>
      </c>
      <c r="AU37" s="18">
        <f t="shared" si="34"/>
        <v>1.0537835768710875</v>
      </c>
      <c r="AV37" s="19"/>
    </row>
    <row r="38" spans="1:48" ht="16.5" x14ac:dyDescent="0.3">
      <c r="A38" s="7">
        <v>27</v>
      </c>
      <c r="B38" s="6" t="s">
        <v>58</v>
      </c>
      <c r="C38" s="8">
        <v>17149</v>
      </c>
      <c r="D38" s="8">
        <v>1084</v>
      </c>
      <c r="E38" s="6">
        <v>132</v>
      </c>
      <c r="F38" s="6">
        <v>224</v>
      </c>
      <c r="G38" s="6">
        <v>206</v>
      </c>
      <c r="H38" s="8">
        <f>SUM(C38:G38)</f>
        <v>18795</v>
      </c>
      <c r="K38" s="7">
        <v>27</v>
      </c>
      <c r="L38" s="6" t="s">
        <v>58</v>
      </c>
      <c r="M38" s="13">
        <f t="shared" si="12"/>
        <v>4.4130415426525396E-3</v>
      </c>
      <c r="N38" s="13">
        <f t="shared" si="13"/>
        <v>7.992355650978842E-4</v>
      </c>
      <c r="O38" s="13">
        <f t="shared" si="14"/>
        <v>5.4150513814534495E-4</v>
      </c>
      <c r="P38" s="13">
        <f t="shared" si="15"/>
        <v>9.8400984009840088E-4</v>
      </c>
      <c r="Q38" s="13">
        <f t="shared" si="16"/>
        <v>3.6604001563666087E-3</v>
      </c>
      <c r="R38" s="13">
        <f t="shared" si="17"/>
        <v>3.2573877015806521E-3</v>
      </c>
      <c r="U38" s="7">
        <v>27</v>
      </c>
      <c r="V38" s="6" t="s">
        <v>58</v>
      </c>
      <c r="W38" s="13">
        <f t="shared" si="18"/>
        <v>2.9721171425595425E-3</v>
      </c>
      <c r="X38" s="13">
        <f t="shared" si="19"/>
        <v>1.8786955405764442E-4</v>
      </c>
      <c r="Y38" s="13">
        <f t="shared" si="20"/>
        <v>2.2877104368643046E-5</v>
      </c>
      <c r="Z38" s="13">
        <f t="shared" si="21"/>
        <v>3.8821752868000323E-5</v>
      </c>
      <c r="AA38" s="13">
        <f t="shared" si="22"/>
        <v>3.5702147726821727E-5</v>
      </c>
      <c r="AB38" s="13">
        <f t="shared" si="23"/>
        <v>3.2573877015806521E-3</v>
      </c>
      <c r="AE38" s="7">
        <v>27</v>
      </c>
      <c r="AF38" s="6" t="s">
        <v>58</v>
      </c>
      <c r="AG38" s="17">
        <f t="shared" si="24"/>
        <v>0.91242351689279066</v>
      </c>
      <c r="AH38" s="17">
        <f t="shared" si="25"/>
        <v>5.7674913540835329E-2</v>
      </c>
      <c r="AI38" s="17">
        <f t="shared" si="26"/>
        <v>7.0231444533120514E-3</v>
      </c>
      <c r="AJ38" s="17">
        <f t="shared" si="27"/>
        <v>1.1918063314711359E-2</v>
      </c>
      <c r="AK38" s="17">
        <f t="shared" si="28"/>
        <v>1.0960361798350625E-2</v>
      </c>
      <c r="AL38" s="13">
        <f t="shared" si="29"/>
        <v>1</v>
      </c>
      <c r="AO38" s="7">
        <v>27</v>
      </c>
      <c r="AP38" s="6" t="s">
        <v>58</v>
      </c>
      <c r="AQ38" s="18">
        <f t="shared" si="30"/>
        <v>1.3547793345296615</v>
      </c>
      <c r="AR38" s="18">
        <f t="shared" si="31"/>
        <v>0.24536089600573308</v>
      </c>
      <c r="AS38" s="18">
        <f t="shared" si="32"/>
        <v>0.1662390810533787</v>
      </c>
      <c r="AT38" s="18">
        <f t="shared" si="33"/>
        <v>0.30208557600340569</v>
      </c>
      <c r="AU38" s="18">
        <f t="shared" si="34"/>
        <v>1.1237225935955963</v>
      </c>
      <c r="AV38" s="19"/>
    </row>
    <row r="39" spans="1:48" ht="16.5" x14ac:dyDescent="0.3">
      <c r="A39" s="7">
        <v>28</v>
      </c>
      <c r="B39" s="6" t="s">
        <v>56</v>
      </c>
      <c r="C39" s="8">
        <v>9522</v>
      </c>
      <c r="D39" s="8">
        <v>8322</v>
      </c>
      <c r="E39" s="6">
        <v>122</v>
      </c>
      <c r="F39" s="6">
        <v>211</v>
      </c>
      <c r="G39" s="6">
        <v>153</v>
      </c>
      <c r="H39" s="8">
        <f>SUM(C39:G39)</f>
        <v>18330</v>
      </c>
      <c r="K39" s="7">
        <v>28</v>
      </c>
      <c r="L39" s="6" t="s">
        <v>56</v>
      </c>
      <c r="M39" s="13">
        <f t="shared" si="12"/>
        <v>2.4503458842578272E-3</v>
      </c>
      <c r="N39" s="13">
        <f t="shared" si="13"/>
        <v>6.1358287571444585E-3</v>
      </c>
      <c r="O39" s="13">
        <f t="shared" si="14"/>
        <v>5.0048202161918237E-4</v>
      </c>
      <c r="P39" s="13">
        <f t="shared" si="15"/>
        <v>9.2690212616411882E-4</v>
      </c>
      <c r="Q39" s="13">
        <f t="shared" si="16"/>
        <v>2.7186467180781121E-3</v>
      </c>
      <c r="R39" s="13">
        <f t="shared" si="17"/>
        <v>3.1767979021002047E-3</v>
      </c>
      <c r="U39" s="7">
        <v>28</v>
      </c>
      <c r="V39" s="6" t="s">
        <v>56</v>
      </c>
      <c r="W39" s="13">
        <f t="shared" si="18"/>
        <v>1.650271119683478E-3</v>
      </c>
      <c r="X39" s="13">
        <f t="shared" si="19"/>
        <v>1.4422974436049047E-3</v>
      </c>
      <c r="Y39" s="13">
        <f t="shared" si="20"/>
        <v>2.1143990401321604E-5</v>
      </c>
      <c r="Z39" s="13">
        <f t="shared" si="21"/>
        <v>3.6568704710482446E-5</v>
      </c>
      <c r="AA39" s="13">
        <f t="shared" si="22"/>
        <v>2.6516643700018077E-5</v>
      </c>
      <c r="AB39" s="13">
        <f t="shared" si="23"/>
        <v>3.1767979021002047E-3</v>
      </c>
      <c r="AE39" s="7">
        <v>28</v>
      </c>
      <c r="AF39" s="6" t="s">
        <v>56</v>
      </c>
      <c r="AG39" s="17">
        <f t="shared" si="24"/>
        <v>0.51947626841243866</v>
      </c>
      <c r="AH39" s="17">
        <f t="shared" si="25"/>
        <v>0.4540098199672668</v>
      </c>
      <c r="AI39" s="17">
        <f t="shared" si="26"/>
        <v>6.6557555919258046E-3</v>
      </c>
      <c r="AJ39" s="17">
        <f t="shared" si="27"/>
        <v>1.1511183851609383E-2</v>
      </c>
      <c r="AK39" s="17">
        <f t="shared" si="28"/>
        <v>8.3469721767594103E-3</v>
      </c>
      <c r="AL39" s="13">
        <f t="shared" si="29"/>
        <v>1</v>
      </c>
      <c r="AO39" s="7">
        <v>28</v>
      </c>
      <c r="AP39" s="6" t="s">
        <v>56</v>
      </c>
      <c r="AQ39" s="18">
        <f t="shared" si="30"/>
        <v>0.77132570587442317</v>
      </c>
      <c r="AR39" s="18">
        <f t="shared" si="31"/>
        <v>1.9314507709439168</v>
      </c>
      <c r="AS39" s="18">
        <f t="shared" si="32"/>
        <v>0.15754292121897651</v>
      </c>
      <c r="AT39" s="18">
        <f t="shared" si="33"/>
        <v>0.2917724560165873</v>
      </c>
      <c r="AU39" s="18">
        <f t="shared" si="34"/>
        <v>0.85578208052857074</v>
      </c>
      <c r="AV39" s="19"/>
    </row>
    <row r="40" spans="1:48" ht="16.5" x14ac:dyDescent="0.3">
      <c r="A40" s="7">
        <v>29</v>
      </c>
      <c r="B40" s="6" t="s">
        <v>60</v>
      </c>
      <c r="C40" s="8">
        <v>15521</v>
      </c>
      <c r="D40" s="8">
        <v>1864</v>
      </c>
      <c r="E40" s="6">
        <v>112</v>
      </c>
      <c r="F40" s="6">
        <v>320</v>
      </c>
      <c r="G40" s="6">
        <v>67</v>
      </c>
      <c r="H40" s="8">
        <f>SUM(C40:G40)</f>
        <v>17884</v>
      </c>
      <c r="K40" s="7">
        <v>29</v>
      </c>
      <c r="L40" s="6" t="s">
        <v>60</v>
      </c>
      <c r="M40" s="13">
        <f t="shared" si="12"/>
        <v>3.9940998182698738E-3</v>
      </c>
      <c r="N40" s="13">
        <f t="shared" si="13"/>
        <v>1.374331266921085E-3</v>
      </c>
      <c r="O40" s="13">
        <f t="shared" si="14"/>
        <v>4.5945890509301989E-4</v>
      </c>
      <c r="P40" s="13">
        <f t="shared" si="15"/>
        <v>1.4057283429977157E-3</v>
      </c>
      <c r="Q40" s="13">
        <f t="shared" si="16"/>
        <v>1.1905184974590427E-3</v>
      </c>
      <c r="R40" s="13">
        <f t="shared" si="17"/>
        <v>3.0995010191576687E-3</v>
      </c>
      <c r="U40" s="7">
        <v>29</v>
      </c>
      <c r="V40" s="6" t="s">
        <v>60</v>
      </c>
      <c r="W40" s="13">
        <f t="shared" si="18"/>
        <v>2.6899661886796117E-3</v>
      </c>
      <c r="X40" s="13">
        <f t="shared" si="19"/>
        <v>3.2305244350871694E-4</v>
      </c>
      <c r="Y40" s="13">
        <f t="shared" si="20"/>
        <v>1.9410876434000162E-5</v>
      </c>
      <c r="Z40" s="13">
        <f t="shared" si="21"/>
        <v>5.5459646954286176E-5</v>
      </c>
      <c r="AA40" s="13">
        <f t="shared" si="22"/>
        <v>1.1611863581053667E-5</v>
      </c>
      <c r="AB40" s="13">
        <f t="shared" si="23"/>
        <v>3.0995010191576687E-3</v>
      </c>
      <c r="AE40" s="7">
        <v>29</v>
      </c>
      <c r="AF40" s="6" t="s">
        <v>60</v>
      </c>
      <c r="AG40" s="17">
        <f t="shared" si="24"/>
        <v>0.86787072243346008</v>
      </c>
      <c r="AH40" s="17">
        <f t="shared" si="25"/>
        <v>0.10422724222768956</v>
      </c>
      <c r="AI40" s="17">
        <f t="shared" si="26"/>
        <v>6.2625810780586001E-3</v>
      </c>
      <c r="AJ40" s="17">
        <f t="shared" si="27"/>
        <v>1.7893088794453144E-2</v>
      </c>
      <c r="AK40" s="17">
        <f t="shared" si="28"/>
        <v>3.7463654663386268E-3</v>
      </c>
      <c r="AL40" s="13">
        <f t="shared" si="29"/>
        <v>1</v>
      </c>
      <c r="AO40" s="7">
        <v>29</v>
      </c>
      <c r="AP40" s="6" t="s">
        <v>60</v>
      </c>
      <c r="AQ40" s="18">
        <f t="shared" si="30"/>
        <v>1.2886267155851183</v>
      </c>
      <c r="AR40" s="18">
        <f t="shared" si="31"/>
        <v>0.44340403775527015</v>
      </c>
      <c r="AS40" s="18">
        <f t="shared" si="32"/>
        <v>0.14823641039417504</v>
      </c>
      <c r="AT40" s="18">
        <f t="shared" si="33"/>
        <v>0.45353375730772999</v>
      </c>
      <c r="AU40" s="18">
        <f t="shared" si="34"/>
        <v>0.38410005033086975</v>
      </c>
      <c r="AV40" s="19"/>
    </row>
    <row r="41" spans="1:48" ht="16.5" x14ac:dyDescent="0.3">
      <c r="A41" s="7">
        <v>30</v>
      </c>
      <c r="B41" s="6" t="s">
        <v>37</v>
      </c>
      <c r="C41" s="8">
        <v>15195</v>
      </c>
      <c r="D41" s="8">
        <v>1728</v>
      </c>
      <c r="E41" s="6">
        <v>87</v>
      </c>
      <c r="F41" s="6">
        <v>189</v>
      </c>
      <c r="G41" s="6">
        <v>117</v>
      </c>
      <c r="H41" s="8">
        <f>SUM(C41:G41)</f>
        <v>17316</v>
      </c>
      <c r="K41" s="7">
        <v>30</v>
      </c>
      <c r="L41" s="6" t="s">
        <v>37</v>
      </c>
      <c r="M41" s="13">
        <f t="shared" si="12"/>
        <v>3.9102085393087254E-3</v>
      </c>
      <c r="N41" s="13">
        <f t="shared" si="13"/>
        <v>1.2740581701929372E-3</v>
      </c>
      <c r="O41" s="13">
        <f t="shared" si="14"/>
        <v>3.569011137776137E-4</v>
      </c>
      <c r="P41" s="13">
        <f t="shared" si="15"/>
        <v>8.3025830258302586E-4</v>
      </c>
      <c r="Q41" s="13">
        <f t="shared" si="16"/>
        <v>2.0789651373538504E-3</v>
      </c>
      <c r="R41" s="13">
        <f t="shared" si="17"/>
        <v>3.0010601458138105E-3</v>
      </c>
      <c r="U41" s="7">
        <v>30</v>
      </c>
      <c r="V41" s="6" t="s">
        <v>37</v>
      </c>
      <c r="W41" s="13">
        <f t="shared" si="18"/>
        <v>2.6334666733449324E-3</v>
      </c>
      <c r="X41" s="13">
        <f t="shared" si="19"/>
        <v>2.9948209355314532E-4</v>
      </c>
      <c r="Y41" s="13">
        <f t="shared" si="20"/>
        <v>1.5078091515696553E-5</v>
      </c>
      <c r="Z41" s="13">
        <f t="shared" si="21"/>
        <v>3.2755853982375274E-5</v>
      </c>
      <c r="AA41" s="13">
        <f t="shared" si="22"/>
        <v>2.0277433417660881E-5</v>
      </c>
      <c r="AB41" s="13">
        <f t="shared" si="23"/>
        <v>3.0010601458138105E-3</v>
      </c>
      <c r="AE41" s="7">
        <v>30</v>
      </c>
      <c r="AF41" s="6" t="s">
        <v>37</v>
      </c>
      <c r="AG41" s="17">
        <f t="shared" si="24"/>
        <v>0.87751212751212748</v>
      </c>
      <c r="AH41" s="17">
        <f t="shared" si="25"/>
        <v>9.9792099792099798E-2</v>
      </c>
      <c r="AI41" s="17">
        <f t="shared" si="26"/>
        <v>5.0242550242550242E-3</v>
      </c>
      <c r="AJ41" s="17">
        <f t="shared" si="27"/>
        <v>1.0914760914760915E-2</v>
      </c>
      <c r="AK41" s="17">
        <f t="shared" si="28"/>
        <v>6.7567567567567571E-3</v>
      </c>
      <c r="AL41" s="13">
        <f t="shared" si="29"/>
        <v>1</v>
      </c>
      <c r="AO41" s="7">
        <v>30</v>
      </c>
      <c r="AP41" s="6" t="s">
        <v>37</v>
      </c>
      <c r="AQ41" s="18">
        <f t="shared" si="30"/>
        <v>1.3029424101223326</v>
      </c>
      <c r="AR41" s="18">
        <f t="shared" si="31"/>
        <v>0.42453603336478463</v>
      </c>
      <c r="AS41" s="18">
        <f t="shared" si="32"/>
        <v>0.11892501197467045</v>
      </c>
      <c r="AT41" s="18">
        <f t="shared" si="33"/>
        <v>0.27665500264670007</v>
      </c>
      <c r="AU41" s="18">
        <f t="shared" si="34"/>
        <v>0.69274357605055215</v>
      </c>
      <c r="AV41" s="19"/>
    </row>
    <row r="42" spans="1:48" ht="16.5" x14ac:dyDescent="0.3">
      <c r="A42" s="7">
        <v>31</v>
      </c>
      <c r="B42" s="6" t="s">
        <v>12</v>
      </c>
      <c r="C42" s="8">
        <v>7345</v>
      </c>
      <c r="D42" s="8">
        <v>8415</v>
      </c>
      <c r="E42" s="6">
        <v>177</v>
      </c>
      <c r="F42" s="6">
        <v>220</v>
      </c>
      <c r="G42" s="6">
        <v>178</v>
      </c>
      <c r="H42" s="8">
        <f>SUM(C42:G42)</f>
        <v>16335</v>
      </c>
      <c r="K42" s="7">
        <v>31</v>
      </c>
      <c r="L42" s="6" t="s">
        <v>12</v>
      </c>
      <c r="M42" s="13">
        <f t="shared" si="12"/>
        <v>1.8901271287412036E-3</v>
      </c>
      <c r="N42" s="13">
        <f t="shared" si="13"/>
        <v>6.2043978600541472E-3</v>
      </c>
      <c r="O42" s="13">
        <f t="shared" si="14"/>
        <v>7.2610916251307609E-4</v>
      </c>
      <c r="P42" s="13">
        <f t="shared" si="15"/>
        <v>9.664382358109295E-4</v>
      </c>
      <c r="Q42" s="13">
        <f t="shared" si="16"/>
        <v>3.1628700380255162E-3</v>
      </c>
      <c r="R42" s="13">
        <f t="shared" si="17"/>
        <v>2.8310416656195771E-3</v>
      </c>
      <c r="U42" s="7">
        <v>31</v>
      </c>
      <c r="V42" s="6" t="s">
        <v>12</v>
      </c>
      <c r="W42" s="13">
        <f t="shared" si="18"/>
        <v>1.2729722089975999E-3</v>
      </c>
      <c r="X42" s="13">
        <f t="shared" si="19"/>
        <v>1.4584154035009941E-3</v>
      </c>
      <c r="Y42" s="13">
        <f t="shared" si="20"/>
        <v>3.0676117221589541E-5</v>
      </c>
      <c r="Z42" s="13">
        <f t="shared" si="21"/>
        <v>3.8128507281071741E-5</v>
      </c>
      <c r="AA42" s="13">
        <f t="shared" si="22"/>
        <v>3.0849428618321685E-5</v>
      </c>
      <c r="AB42" s="13">
        <f t="shared" si="23"/>
        <v>2.8310416656195771E-3</v>
      </c>
      <c r="AE42" s="7">
        <v>31</v>
      </c>
      <c r="AF42" s="6" t="s">
        <v>12</v>
      </c>
      <c r="AG42" s="17">
        <f t="shared" si="24"/>
        <v>0.44964799510254055</v>
      </c>
      <c r="AH42" s="17">
        <f t="shared" si="25"/>
        <v>0.51515151515151514</v>
      </c>
      <c r="AI42" s="17">
        <f t="shared" si="26"/>
        <v>1.0835629017447199E-2</v>
      </c>
      <c r="AJ42" s="17">
        <f t="shared" si="27"/>
        <v>1.3468013468013467E-2</v>
      </c>
      <c r="AK42" s="17">
        <f t="shared" si="28"/>
        <v>1.0896847260483624E-2</v>
      </c>
      <c r="AL42" s="13">
        <f t="shared" si="29"/>
        <v>1</v>
      </c>
      <c r="AO42" s="7">
        <v>31</v>
      </c>
      <c r="AP42" s="6" t="s">
        <v>12</v>
      </c>
      <c r="AQ42" s="18">
        <f t="shared" si="30"/>
        <v>0.6676436986763834</v>
      </c>
      <c r="AR42" s="18">
        <f t="shared" si="31"/>
        <v>2.191560066176669</v>
      </c>
      <c r="AS42" s="18">
        <f t="shared" si="32"/>
        <v>0.25648127024445122</v>
      </c>
      <c r="AT42" s="18">
        <f t="shared" si="33"/>
        <v>0.34137195773112133</v>
      </c>
      <c r="AU42" s="18">
        <f t="shared" si="34"/>
        <v>1.117210698957805</v>
      </c>
      <c r="AV42" s="19"/>
    </row>
    <row r="43" spans="1:48" ht="16.5" x14ac:dyDescent="0.3">
      <c r="A43" s="7">
        <v>32</v>
      </c>
      <c r="B43" s="6" t="s">
        <v>36</v>
      </c>
      <c r="C43" s="8">
        <v>13855</v>
      </c>
      <c r="D43" s="8">
        <v>1361</v>
      </c>
      <c r="E43" s="6">
        <v>87</v>
      </c>
      <c r="F43" s="6">
        <v>212</v>
      </c>
      <c r="G43" s="6">
        <v>93</v>
      </c>
      <c r="H43" s="8">
        <f>SUM(C43:G43)</f>
        <v>15608</v>
      </c>
      <c r="K43" s="7">
        <v>32</v>
      </c>
      <c r="L43" s="6" t="s">
        <v>36</v>
      </c>
      <c r="M43" s="13">
        <f t="shared" si="12"/>
        <v>3.5653793558487919E-3</v>
      </c>
      <c r="N43" s="13">
        <f t="shared" si="13"/>
        <v>1.003468269463303E-3</v>
      </c>
      <c r="O43" s="13">
        <f t="shared" si="14"/>
        <v>3.569011137776137E-4</v>
      </c>
      <c r="P43" s="13">
        <f t="shared" si="15"/>
        <v>9.3129502723598664E-4</v>
      </c>
      <c r="Q43" s="13">
        <f t="shared" si="16"/>
        <v>1.6525107502043427E-3</v>
      </c>
      <c r="R43" s="13">
        <f t="shared" si="17"/>
        <v>2.7050442801953081E-3</v>
      </c>
      <c r="U43" s="7">
        <v>32</v>
      </c>
      <c r="V43" s="6" t="s">
        <v>36</v>
      </c>
      <c r="W43" s="13">
        <f t="shared" si="18"/>
        <v>2.401229401723859E-3</v>
      </c>
      <c r="X43" s="13">
        <f t="shared" si="19"/>
        <v>2.3587681095244838E-4</v>
      </c>
      <c r="Y43" s="13">
        <f t="shared" si="20"/>
        <v>1.5078091515696553E-5</v>
      </c>
      <c r="Z43" s="13">
        <f t="shared" si="21"/>
        <v>3.674201610721459E-5</v>
      </c>
      <c r="AA43" s="13">
        <f t="shared" si="22"/>
        <v>1.6117959896089418E-5</v>
      </c>
      <c r="AB43" s="13">
        <f t="shared" si="23"/>
        <v>2.7050442801953081E-3</v>
      </c>
      <c r="AE43" s="7">
        <v>32</v>
      </c>
      <c r="AF43" s="6" t="s">
        <v>36</v>
      </c>
      <c r="AG43" s="17">
        <f t="shared" si="24"/>
        <v>0.88768580215274218</v>
      </c>
      <c r="AH43" s="17">
        <f t="shared" si="25"/>
        <v>8.7198872373141972E-2</v>
      </c>
      <c r="AI43" s="17">
        <f t="shared" si="26"/>
        <v>5.574064582265505E-3</v>
      </c>
      <c r="AJ43" s="17">
        <f t="shared" si="27"/>
        <v>1.3582778062532035E-2</v>
      </c>
      <c r="AK43" s="17">
        <f t="shared" si="28"/>
        <v>5.9584828293182983E-3</v>
      </c>
      <c r="AL43" s="13">
        <f t="shared" si="29"/>
        <v>1</v>
      </c>
      <c r="AO43" s="7">
        <v>32</v>
      </c>
      <c r="AP43" s="6" t="s">
        <v>36</v>
      </c>
      <c r="AQ43" s="18">
        <f t="shared" si="30"/>
        <v>1.3180484260284886</v>
      </c>
      <c r="AR43" s="18">
        <f t="shared" si="31"/>
        <v>0.37096186439907408</v>
      </c>
      <c r="AS43" s="18">
        <f t="shared" si="32"/>
        <v>0.13193910221382585</v>
      </c>
      <c r="AT43" s="18">
        <f t="shared" si="33"/>
        <v>0.34428088074356616</v>
      </c>
      <c r="AU43" s="18">
        <f t="shared" si="34"/>
        <v>0.61089970404662985</v>
      </c>
      <c r="AV43" s="19"/>
    </row>
    <row r="44" spans="1:48" ht="16.5" x14ac:dyDescent="0.3">
      <c r="A44" s="7">
        <v>33</v>
      </c>
      <c r="B44" s="6" t="s">
        <v>47</v>
      </c>
      <c r="C44" s="8">
        <v>7215</v>
      </c>
      <c r="D44" s="8">
        <v>6699</v>
      </c>
      <c r="E44" s="6">
        <v>192</v>
      </c>
      <c r="F44" s="6">
        <v>139</v>
      </c>
      <c r="G44" s="6">
        <v>184</v>
      </c>
      <c r="H44" s="8">
        <f>SUM(C44:G44)</f>
        <v>14429</v>
      </c>
      <c r="K44" s="7">
        <v>33</v>
      </c>
      <c r="L44" s="6" t="s">
        <v>47</v>
      </c>
      <c r="M44" s="13">
        <f t="shared" si="12"/>
        <v>1.8566735512413593E-3</v>
      </c>
      <c r="N44" s="13">
        <f t="shared" si="13"/>
        <v>4.939187316043106E-3</v>
      </c>
      <c r="O44" s="13">
        <f t="shared" si="14"/>
        <v>7.8764383730231991E-4</v>
      </c>
      <c r="P44" s="13">
        <f t="shared" si="15"/>
        <v>6.1061324898963271E-4</v>
      </c>
      <c r="Q44" s="13">
        <f t="shared" si="16"/>
        <v>3.2694836348128933E-3</v>
      </c>
      <c r="R44" s="13">
        <f t="shared" si="17"/>
        <v>2.5007101434481099E-3</v>
      </c>
      <c r="U44" s="7">
        <v>33</v>
      </c>
      <c r="V44" s="6" t="s">
        <v>47</v>
      </c>
      <c r="W44" s="13">
        <f t="shared" si="18"/>
        <v>1.250441727422421E-3</v>
      </c>
      <c r="X44" s="13">
        <f t="shared" si="19"/>
        <v>1.1610130467086346E-3</v>
      </c>
      <c r="Y44" s="13">
        <f t="shared" si="20"/>
        <v>3.3275788172571706E-5</v>
      </c>
      <c r="Z44" s="13">
        <f t="shared" si="21"/>
        <v>2.4090284145768056E-5</v>
      </c>
      <c r="AA44" s="13">
        <f t="shared" si="22"/>
        <v>3.1889296998714548E-5</v>
      </c>
      <c r="AB44" s="13">
        <f t="shared" si="23"/>
        <v>2.5007101434481099E-3</v>
      </c>
      <c r="AE44" s="7">
        <v>33</v>
      </c>
      <c r="AF44" s="6" t="s">
        <v>47</v>
      </c>
      <c r="AG44" s="17">
        <f t="shared" si="24"/>
        <v>0.50003465243606626</v>
      </c>
      <c r="AH44" s="17">
        <f t="shared" si="25"/>
        <v>0.46427333841569063</v>
      </c>
      <c r="AI44" s="17">
        <f t="shared" si="26"/>
        <v>1.3306535449442096E-2</v>
      </c>
      <c r="AJ44" s="17">
        <f t="shared" si="27"/>
        <v>9.6333772264190175E-3</v>
      </c>
      <c r="AK44" s="17">
        <f t="shared" si="28"/>
        <v>1.2752096472382008E-2</v>
      </c>
      <c r="AL44" s="13">
        <f t="shared" si="29"/>
        <v>0.99999999999999989</v>
      </c>
      <c r="AO44" s="7">
        <v>33</v>
      </c>
      <c r="AP44" s="6" t="s">
        <v>47</v>
      </c>
      <c r="AQ44" s="18">
        <f t="shared" si="30"/>
        <v>0.74245851967524734</v>
      </c>
      <c r="AR44" s="18">
        <f t="shared" si="31"/>
        <v>1.9751138807445694</v>
      </c>
      <c r="AS44" s="18">
        <f t="shared" si="32"/>
        <v>0.31496806591757787</v>
      </c>
      <c r="AT44" s="18">
        <f t="shared" si="33"/>
        <v>0.24417593961837067</v>
      </c>
      <c r="AU44" s="18">
        <f t="shared" si="34"/>
        <v>1.3074220710380924</v>
      </c>
      <c r="AV44" s="19"/>
    </row>
    <row r="45" spans="1:48" ht="16.5" x14ac:dyDescent="0.3">
      <c r="A45" s="7">
        <v>34</v>
      </c>
      <c r="B45" s="6" t="s">
        <v>14</v>
      </c>
      <c r="C45" s="8">
        <v>10670</v>
      </c>
      <c r="D45" s="8">
        <v>2829</v>
      </c>
      <c r="E45" s="6">
        <v>69</v>
      </c>
      <c r="F45" s="6">
        <v>162</v>
      </c>
      <c r="G45" s="6">
        <v>231</v>
      </c>
      <c r="H45" s="8">
        <f>SUM(C45:G45)</f>
        <v>13961</v>
      </c>
      <c r="K45" s="7">
        <v>34</v>
      </c>
      <c r="L45" s="6" t="s">
        <v>14</v>
      </c>
      <c r="M45" s="13">
        <f t="shared" si="12"/>
        <v>2.7457667071026062E-3</v>
      </c>
      <c r="N45" s="13">
        <f t="shared" si="13"/>
        <v>2.0858278723818401E-3</v>
      </c>
      <c r="O45" s="13">
        <f t="shared" si="14"/>
        <v>2.8305950403052121E-4</v>
      </c>
      <c r="P45" s="13">
        <f t="shared" si="15"/>
        <v>7.1164997364259359E-4</v>
      </c>
      <c r="Q45" s="13">
        <f t="shared" si="16"/>
        <v>4.1046234763140125E-3</v>
      </c>
      <c r="R45" s="13">
        <f t="shared" si="17"/>
        <v>2.4196004097774663E-3</v>
      </c>
      <c r="U45" s="7">
        <v>34</v>
      </c>
      <c r="V45" s="6" t="s">
        <v>14</v>
      </c>
      <c r="W45" s="13">
        <f t="shared" si="18"/>
        <v>1.8492326031319796E-3</v>
      </c>
      <c r="X45" s="13">
        <f t="shared" si="19"/>
        <v>4.9029794135523616E-4</v>
      </c>
      <c r="Y45" s="13">
        <f t="shared" si="20"/>
        <v>1.1958486374517956E-5</v>
      </c>
      <c r="Z45" s="13">
        <f t="shared" si="21"/>
        <v>2.8076446270607376E-5</v>
      </c>
      <c r="AA45" s="13">
        <f t="shared" si="22"/>
        <v>4.003493264512533E-5</v>
      </c>
      <c r="AB45" s="13">
        <f t="shared" si="23"/>
        <v>2.4196004097774663E-3</v>
      </c>
      <c r="AE45" s="7">
        <v>34</v>
      </c>
      <c r="AF45" s="6" t="s">
        <v>14</v>
      </c>
      <c r="AG45" s="17">
        <f t="shared" si="24"/>
        <v>0.7642719002936752</v>
      </c>
      <c r="AH45" s="17">
        <f t="shared" si="25"/>
        <v>0.20263591433278419</v>
      </c>
      <c r="AI45" s="17">
        <f t="shared" si="26"/>
        <v>4.9423393739703456E-3</v>
      </c>
      <c r="AJ45" s="17">
        <f t="shared" si="27"/>
        <v>1.1603753312799942E-2</v>
      </c>
      <c r="AK45" s="17">
        <f t="shared" si="28"/>
        <v>1.6546092686770288E-2</v>
      </c>
      <c r="AL45" s="13">
        <f t="shared" si="29"/>
        <v>1</v>
      </c>
      <c r="AO45" s="7">
        <v>34</v>
      </c>
      <c r="AP45" s="6" t="s">
        <v>14</v>
      </c>
      <c r="AQ45" s="18">
        <f t="shared" si="30"/>
        <v>1.1348017201547496</v>
      </c>
      <c r="AR45" s="18">
        <f t="shared" si="31"/>
        <v>0.86205468636603344</v>
      </c>
      <c r="AS45" s="18">
        <f t="shared" si="32"/>
        <v>0.11698605393134087</v>
      </c>
      <c r="AT45" s="18">
        <f t="shared" si="33"/>
        <v>0.29411880191739792</v>
      </c>
      <c r="AU45" s="18">
        <f t="shared" si="34"/>
        <v>1.6964055137895764</v>
      </c>
      <c r="AV45" s="19"/>
    </row>
    <row r="46" spans="1:48" ht="16.5" x14ac:dyDescent="0.3">
      <c r="A46" s="7">
        <v>35</v>
      </c>
      <c r="B46" s="6" t="s">
        <v>52</v>
      </c>
      <c r="C46" s="8">
        <v>10614</v>
      </c>
      <c r="D46" s="8">
        <v>2215</v>
      </c>
      <c r="E46" s="6">
        <v>56</v>
      </c>
      <c r="F46" s="6">
        <v>138</v>
      </c>
      <c r="G46" s="6">
        <v>131</v>
      </c>
      <c r="H46" s="8">
        <f>SUM(C46:G46)</f>
        <v>13154</v>
      </c>
      <c r="K46" s="7">
        <v>35</v>
      </c>
      <c r="L46" s="6" t="s">
        <v>52</v>
      </c>
      <c r="M46" s="13">
        <f t="shared" si="12"/>
        <v>2.7313559352565193E-3</v>
      </c>
      <c r="N46" s="13">
        <f t="shared" si="13"/>
        <v>1.6331243327415254E-3</v>
      </c>
      <c r="O46" s="13">
        <f t="shared" si="14"/>
        <v>2.2972945254650995E-4</v>
      </c>
      <c r="P46" s="13">
        <f t="shared" si="15"/>
        <v>6.0622034791776489E-4</v>
      </c>
      <c r="Q46" s="13">
        <f t="shared" si="16"/>
        <v>2.3277301965243967E-3</v>
      </c>
      <c r="R46" s="13">
        <f t="shared" si="17"/>
        <v>2.2797381126146259E-3</v>
      </c>
      <c r="U46" s="7">
        <v>35</v>
      </c>
      <c r="V46" s="6" t="s">
        <v>52</v>
      </c>
      <c r="W46" s="13">
        <f t="shared" si="18"/>
        <v>1.8395271649149795E-3</v>
      </c>
      <c r="X46" s="13">
        <f t="shared" si="19"/>
        <v>3.8388474376169961E-4</v>
      </c>
      <c r="Y46" s="13">
        <f t="shared" si="20"/>
        <v>9.7054382170000808E-6</v>
      </c>
      <c r="Z46" s="13">
        <f t="shared" si="21"/>
        <v>2.3916972749035913E-5</v>
      </c>
      <c r="AA46" s="13">
        <f t="shared" si="22"/>
        <v>2.2703792971910902E-5</v>
      </c>
      <c r="AB46" s="13">
        <f t="shared" si="23"/>
        <v>2.2797381126146259E-3</v>
      </c>
      <c r="AE46" s="7">
        <v>35</v>
      </c>
      <c r="AF46" s="6" t="s">
        <v>52</v>
      </c>
      <c r="AG46" s="17">
        <f t="shared" si="24"/>
        <v>0.80690284324159955</v>
      </c>
      <c r="AH46" s="17">
        <f t="shared" si="25"/>
        <v>0.16838984339364452</v>
      </c>
      <c r="AI46" s="17">
        <f t="shared" si="26"/>
        <v>4.2572601490041056E-3</v>
      </c>
      <c r="AJ46" s="17">
        <f t="shared" si="27"/>
        <v>1.0491105367188688E-2</v>
      </c>
      <c r="AK46" s="17">
        <f t="shared" si="28"/>
        <v>9.9589478485631738E-3</v>
      </c>
      <c r="AL46" s="13">
        <f t="shared" si="29"/>
        <v>1</v>
      </c>
      <c r="AO46" s="7">
        <v>35</v>
      </c>
      <c r="AP46" s="6" t="s">
        <v>52</v>
      </c>
      <c r="AQ46" s="18">
        <f t="shared" si="30"/>
        <v>1.1981007468107527</v>
      </c>
      <c r="AR46" s="18">
        <f t="shared" si="31"/>
        <v>0.71636488581949398</v>
      </c>
      <c r="AS46" s="18">
        <f t="shared" si="32"/>
        <v>0.10077010656414119</v>
      </c>
      <c r="AT46" s="18">
        <f t="shared" si="33"/>
        <v>0.26591666146358028</v>
      </c>
      <c r="AU46" s="18">
        <f t="shared" si="34"/>
        <v>1.0210515776545617</v>
      </c>
      <c r="AV46" s="19"/>
    </row>
    <row r="47" spans="1:48" ht="16.5" x14ac:dyDescent="0.3">
      <c r="A47" s="7">
        <v>36</v>
      </c>
      <c r="B47" s="6" t="s">
        <v>61</v>
      </c>
      <c r="C47" s="8">
        <v>7072</v>
      </c>
      <c r="D47" s="8">
        <v>4771</v>
      </c>
      <c r="E47" s="6">
        <v>65</v>
      </c>
      <c r="F47" s="6">
        <v>64</v>
      </c>
      <c r="G47" s="6">
        <v>82</v>
      </c>
      <c r="H47" s="8">
        <f>SUM(C47:G47)</f>
        <v>12054</v>
      </c>
      <c r="K47" s="7">
        <v>36</v>
      </c>
      <c r="L47" s="6" t="s">
        <v>61</v>
      </c>
      <c r="M47" s="13">
        <f t="shared" si="12"/>
        <v>1.8198746159915305E-3</v>
      </c>
      <c r="N47" s="13">
        <f t="shared" si="13"/>
        <v>3.5176687094852451E-3</v>
      </c>
      <c r="O47" s="13">
        <f t="shared" si="14"/>
        <v>2.6665025742005619E-4</v>
      </c>
      <c r="P47" s="13">
        <f t="shared" si="15"/>
        <v>2.8114566859954314E-4</v>
      </c>
      <c r="Q47" s="13">
        <f t="shared" si="16"/>
        <v>1.457052489427485E-3</v>
      </c>
      <c r="R47" s="13">
        <f t="shared" si="17"/>
        <v>2.0890955762092674E-3</v>
      </c>
      <c r="U47" s="7">
        <v>36</v>
      </c>
      <c r="V47" s="6" t="s">
        <v>61</v>
      </c>
      <c r="W47" s="13">
        <f t="shared" si="18"/>
        <v>1.2256581976897243E-3</v>
      </c>
      <c r="X47" s="13">
        <f t="shared" si="19"/>
        <v>8.2686867380906044E-4</v>
      </c>
      <c r="Y47" s="13">
        <f t="shared" si="20"/>
        <v>1.1265240787589379E-5</v>
      </c>
      <c r="Z47" s="13">
        <f t="shared" si="21"/>
        <v>1.1091929390857235E-5</v>
      </c>
      <c r="AA47" s="13">
        <f t="shared" si="22"/>
        <v>1.4211534532035832E-5</v>
      </c>
      <c r="AB47" s="13">
        <f t="shared" si="23"/>
        <v>2.0890955762092674E-3</v>
      </c>
      <c r="AE47" s="7">
        <v>36</v>
      </c>
      <c r="AF47" s="6" t="s">
        <v>61</v>
      </c>
      <c r="AG47" s="17">
        <f t="shared" si="24"/>
        <v>0.58669321387091422</v>
      </c>
      <c r="AH47" s="17">
        <f t="shared" si="25"/>
        <v>0.39580222332835574</v>
      </c>
      <c r="AI47" s="17">
        <f t="shared" si="26"/>
        <v>5.3924008627841379E-3</v>
      </c>
      <c r="AJ47" s="17">
        <f t="shared" si="27"/>
        <v>5.309440849510536E-3</v>
      </c>
      <c r="AK47" s="17">
        <f t="shared" si="28"/>
        <v>6.8027210884353739E-3</v>
      </c>
      <c r="AL47" s="13">
        <f t="shared" si="29"/>
        <v>1</v>
      </c>
      <c r="AO47" s="7">
        <v>36</v>
      </c>
      <c r="AP47" s="6" t="s">
        <v>61</v>
      </c>
      <c r="AQ47" s="18">
        <f t="shared" si="30"/>
        <v>0.87113037656886572</v>
      </c>
      <c r="AR47" s="18">
        <f t="shared" si="31"/>
        <v>1.6838237319271772</v>
      </c>
      <c r="AS47" s="18">
        <f t="shared" si="32"/>
        <v>0.12763908959297202</v>
      </c>
      <c r="AT47" s="18">
        <f t="shared" si="33"/>
        <v>0.13457769563118371</v>
      </c>
      <c r="AU47" s="18">
        <f t="shared" si="34"/>
        <v>0.6974561173842293</v>
      </c>
      <c r="AV47" s="19"/>
    </row>
    <row r="48" spans="1:48" ht="16.5" x14ac:dyDescent="0.3">
      <c r="A48" s="7">
        <v>37</v>
      </c>
      <c r="B48" s="6" t="s">
        <v>64</v>
      </c>
      <c r="C48" s="8">
        <v>5692</v>
      </c>
      <c r="D48" s="8">
        <v>5269</v>
      </c>
      <c r="E48" s="6">
        <v>37</v>
      </c>
      <c r="F48" s="6">
        <v>68</v>
      </c>
      <c r="G48" s="6">
        <v>115</v>
      </c>
      <c r="H48" s="8">
        <f>SUM(C48:G48)</f>
        <v>11181</v>
      </c>
      <c r="K48" s="7">
        <v>37</v>
      </c>
      <c r="L48" s="6" t="s">
        <v>64</v>
      </c>
      <c r="M48" s="13">
        <f t="shared" si="12"/>
        <v>1.4647520240701063E-3</v>
      </c>
      <c r="N48" s="13">
        <f t="shared" si="13"/>
        <v>3.884845196033904E-3</v>
      </c>
      <c r="O48" s="13">
        <f t="shared" si="14"/>
        <v>1.5178553114680122E-4</v>
      </c>
      <c r="P48" s="13">
        <f t="shared" si="15"/>
        <v>2.9871727288701457E-4</v>
      </c>
      <c r="Q48" s="13">
        <f t="shared" si="16"/>
        <v>2.0434272717580583E-3</v>
      </c>
      <c r="R48" s="13">
        <f t="shared" si="17"/>
        <v>1.9377947268621053E-3</v>
      </c>
      <c r="U48" s="7">
        <v>37</v>
      </c>
      <c r="V48" s="6" t="s">
        <v>64</v>
      </c>
      <c r="W48" s="13">
        <f t="shared" si="18"/>
        <v>9.8648847019936533E-4</v>
      </c>
      <c r="X48" s="13">
        <f t="shared" si="19"/>
        <v>9.1317774938166831E-4</v>
      </c>
      <c r="Y48" s="13">
        <f t="shared" si="20"/>
        <v>6.4125216790893387E-6</v>
      </c>
      <c r="Z48" s="13">
        <f t="shared" si="21"/>
        <v>1.1785174977785812E-5</v>
      </c>
      <c r="AA48" s="13">
        <f t="shared" si="22"/>
        <v>1.9930810624196593E-5</v>
      </c>
      <c r="AB48" s="13">
        <f t="shared" si="23"/>
        <v>1.9377947268621053E-3</v>
      </c>
      <c r="AE48" s="7">
        <v>37</v>
      </c>
      <c r="AF48" s="6" t="s">
        <v>64</v>
      </c>
      <c r="AG48" s="17">
        <f t="shared" si="24"/>
        <v>0.50907790000894371</v>
      </c>
      <c r="AH48" s="17">
        <f t="shared" si="25"/>
        <v>0.47124586351846881</v>
      </c>
      <c r="AI48" s="17">
        <f t="shared" si="26"/>
        <v>3.3091852249351578E-3</v>
      </c>
      <c r="AJ48" s="17">
        <f t="shared" si="27"/>
        <v>6.0817458187997497E-3</v>
      </c>
      <c r="AK48" s="17">
        <f t="shared" si="28"/>
        <v>1.0285305428852518E-2</v>
      </c>
      <c r="AL48" s="13">
        <f t="shared" si="29"/>
        <v>0.99999999999999989</v>
      </c>
      <c r="AO48" s="7">
        <v>37</v>
      </c>
      <c r="AP48" s="6" t="s">
        <v>64</v>
      </c>
      <c r="AQ48" s="18">
        <f t="shared" si="30"/>
        <v>0.75588606149320936</v>
      </c>
      <c r="AR48" s="18">
        <f t="shared" si="31"/>
        <v>2.0047764307443861</v>
      </c>
      <c r="AS48" s="18">
        <f t="shared" si="32"/>
        <v>7.832900412139597E-2</v>
      </c>
      <c r="AT48" s="18">
        <f t="shared" si="33"/>
        <v>0.15415320763656484</v>
      </c>
      <c r="AU48" s="18">
        <f t="shared" si="34"/>
        <v>1.0545117310062067</v>
      </c>
      <c r="AV48" s="19"/>
    </row>
    <row r="49" spans="1:48" ht="16.5" x14ac:dyDescent="0.3">
      <c r="A49" s="9">
        <v>38</v>
      </c>
      <c r="B49" s="10" t="s">
        <v>74</v>
      </c>
      <c r="C49" s="11">
        <v>7496</v>
      </c>
      <c r="D49" s="11">
        <v>2448</v>
      </c>
      <c r="E49" s="10">
        <v>26</v>
      </c>
      <c r="F49" s="10">
        <v>40</v>
      </c>
      <c r="G49" s="10">
        <v>45</v>
      </c>
      <c r="H49" s="11">
        <f>SUM(C49:G49)</f>
        <v>10055</v>
      </c>
      <c r="K49" s="9">
        <v>38</v>
      </c>
      <c r="L49" s="10" t="s">
        <v>74</v>
      </c>
      <c r="M49" s="14">
        <f t="shared" si="12"/>
        <v>1.9289847456833305E-3</v>
      </c>
      <c r="N49" s="14">
        <f t="shared" si="13"/>
        <v>1.8049157411066611E-3</v>
      </c>
      <c r="O49" s="14">
        <f t="shared" si="14"/>
        <v>1.0666010296802248E-4</v>
      </c>
      <c r="P49" s="14">
        <f t="shared" si="15"/>
        <v>1.7571604287471446E-4</v>
      </c>
      <c r="Q49" s="14">
        <f t="shared" si="16"/>
        <v>7.9960197590532708E-4</v>
      </c>
      <c r="R49" s="14">
        <f t="shared" si="17"/>
        <v>1.7426460941417107E-3</v>
      </c>
      <c r="U49" s="15">
        <v>38</v>
      </c>
      <c r="V49" s="16" t="s">
        <v>74</v>
      </c>
      <c r="W49" s="13">
        <f t="shared" si="18"/>
        <v>1.2991422299041535E-3</v>
      </c>
      <c r="X49" s="13">
        <f t="shared" si="19"/>
        <v>4.2426629920028924E-4</v>
      </c>
      <c r="Y49" s="13">
        <f t="shared" si="20"/>
        <v>4.5060963150357518E-6</v>
      </c>
      <c r="Z49" s="13">
        <f t="shared" si="21"/>
        <v>6.932455869285772E-6</v>
      </c>
      <c r="AA49" s="13">
        <f t="shared" si="22"/>
        <v>7.7990128529464931E-6</v>
      </c>
      <c r="AB49" s="13">
        <f t="shared" si="23"/>
        <v>1.7426460941417107E-3</v>
      </c>
      <c r="AE49" s="15">
        <v>38</v>
      </c>
      <c r="AF49" s="16" t="s">
        <v>74</v>
      </c>
      <c r="AG49" s="17">
        <f t="shared" si="24"/>
        <v>0.74549975136747881</v>
      </c>
      <c r="AH49" s="17">
        <f t="shared" si="25"/>
        <v>0.24346096469418199</v>
      </c>
      <c r="AI49" s="17">
        <f t="shared" si="26"/>
        <v>2.5857782197911488E-3</v>
      </c>
      <c r="AJ49" s="17">
        <f t="shared" si="27"/>
        <v>3.9781203381402284E-3</v>
      </c>
      <c r="AK49" s="17">
        <f t="shared" si="28"/>
        <v>4.4753853804077575E-3</v>
      </c>
      <c r="AL49" s="13">
        <f t="shared" si="29"/>
        <v>0.99999999999999989</v>
      </c>
      <c r="AO49" s="15">
        <v>38</v>
      </c>
      <c r="AP49" s="16" t="s">
        <v>74</v>
      </c>
      <c r="AQ49" s="18">
        <f t="shared" si="30"/>
        <v>1.1069285680942549</v>
      </c>
      <c r="AR49" s="18">
        <f t="shared" si="31"/>
        <v>1.0357328129757863</v>
      </c>
      <c r="AS49" s="18">
        <f t="shared" si="32"/>
        <v>6.1205831365636398E-2</v>
      </c>
      <c r="AT49" s="18">
        <f t="shared" si="33"/>
        <v>0.10083289054812831</v>
      </c>
      <c r="AU49" s="18">
        <f t="shared" si="34"/>
        <v>0.45884358194894848</v>
      </c>
      <c r="AV49" s="19"/>
    </row>
    <row r="50" spans="1:48" ht="16.5" x14ac:dyDescent="0.3">
      <c r="A50" s="7">
        <v>39</v>
      </c>
      <c r="B50" s="6" t="s">
        <v>21</v>
      </c>
      <c r="C50" s="8">
        <v>8903</v>
      </c>
      <c r="D50" s="6">
        <v>554</v>
      </c>
      <c r="E50" s="6">
        <v>78</v>
      </c>
      <c r="F50" s="6">
        <v>101</v>
      </c>
      <c r="G50" s="6">
        <v>88</v>
      </c>
      <c r="H50" s="8">
        <f>SUM(C50:G50)</f>
        <v>9724</v>
      </c>
      <c r="K50" s="7">
        <v>39</v>
      </c>
      <c r="L50" s="6" t="s">
        <v>21</v>
      </c>
      <c r="M50" s="13">
        <f t="shared" si="12"/>
        <v>2.2910553883162608E-3</v>
      </c>
      <c r="N50" s="13">
        <f t="shared" si="13"/>
        <v>4.0846540873083753E-4</v>
      </c>
      <c r="O50" s="13">
        <f t="shared" si="14"/>
        <v>3.1998030890406746E-4</v>
      </c>
      <c r="P50" s="13">
        <f t="shared" si="15"/>
        <v>4.4368300825865402E-4</v>
      </c>
      <c r="Q50" s="13">
        <f t="shared" si="16"/>
        <v>1.5636660862148619E-3</v>
      </c>
      <c r="R50" s="13">
        <f t="shared" si="17"/>
        <v>1.6852800218233712E-3</v>
      </c>
      <c r="U50" s="7">
        <v>39</v>
      </c>
      <c r="V50" s="6" t="s">
        <v>21</v>
      </c>
      <c r="W50" s="13">
        <f t="shared" si="18"/>
        <v>1.5429913651062806E-3</v>
      </c>
      <c r="X50" s="13">
        <f t="shared" si="19"/>
        <v>9.6014513789607938E-5</v>
      </c>
      <c r="Y50" s="13">
        <f t="shared" si="20"/>
        <v>1.3518288945107255E-5</v>
      </c>
      <c r="Z50" s="13">
        <f t="shared" si="21"/>
        <v>1.7504451069946572E-5</v>
      </c>
      <c r="AA50" s="13">
        <f t="shared" si="22"/>
        <v>1.5251402912428697E-5</v>
      </c>
      <c r="AB50" s="13">
        <f t="shared" si="23"/>
        <v>1.6852800218233712E-3</v>
      </c>
      <c r="AE50" s="7">
        <v>39</v>
      </c>
      <c r="AF50" s="6" t="s">
        <v>21</v>
      </c>
      <c r="AG50" s="17">
        <f t="shared" si="24"/>
        <v>0.91556972439325379</v>
      </c>
      <c r="AH50" s="17">
        <f t="shared" si="25"/>
        <v>5.69724393253805E-2</v>
      </c>
      <c r="AI50" s="17">
        <f t="shared" si="26"/>
        <v>8.0213903743315516E-3</v>
      </c>
      <c r="AJ50" s="17">
        <f t="shared" si="27"/>
        <v>1.0386672151378033E-2</v>
      </c>
      <c r="AK50" s="17">
        <f t="shared" si="28"/>
        <v>9.0497737556561094E-3</v>
      </c>
      <c r="AL50" s="13">
        <f t="shared" si="29"/>
        <v>1</v>
      </c>
      <c r="AO50" s="7">
        <v>39</v>
      </c>
      <c r="AP50" s="6" t="s">
        <v>21</v>
      </c>
      <c r="AQ50" s="18">
        <f t="shared" si="30"/>
        <v>1.3594508678964088</v>
      </c>
      <c r="AR50" s="18">
        <f t="shared" si="31"/>
        <v>0.24237242680234386</v>
      </c>
      <c r="AS50" s="18">
        <f t="shared" si="32"/>
        <v>0.18986773993669498</v>
      </c>
      <c r="AT50" s="18">
        <f t="shared" si="33"/>
        <v>0.26326960654207232</v>
      </c>
      <c r="AU50" s="18">
        <f t="shared" si="34"/>
        <v>0.92783754982336397</v>
      </c>
      <c r="AV50" s="19"/>
    </row>
    <row r="51" spans="1:48" ht="16.5" x14ac:dyDescent="0.3">
      <c r="A51" s="7">
        <v>40</v>
      </c>
      <c r="B51" s="6" t="s">
        <v>68</v>
      </c>
      <c r="C51" s="8">
        <v>7311</v>
      </c>
      <c r="D51" s="6">
        <v>849</v>
      </c>
      <c r="E51" s="6">
        <v>40</v>
      </c>
      <c r="F51" s="6">
        <v>106</v>
      </c>
      <c r="G51" s="6">
        <v>61</v>
      </c>
      <c r="H51" s="8">
        <f>SUM(C51:G51)</f>
        <v>8367</v>
      </c>
      <c r="K51" s="7">
        <v>40</v>
      </c>
      <c r="L51" s="6" t="s">
        <v>68</v>
      </c>
      <c r="M51" s="13">
        <f t="shared" si="12"/>
        <v>1.8813777315489367E-3</v>
      </c>
      <c r="N51" s="13">
        <f t="shared" si="13"/>
        <v>6.2596955236909934E-4</v>
      </c>
      <c r="O51" s="13">
        <f t="shared" si="14"/>
        <v>1.6409246610464998E-4</v>
      </c>
      <c r="P51" s="13">
        <f t="shared" si="15"/>
        <v>4.6564751361799332E-4</v>
      </c>
      <c r="Q51" s="13">
        <f t="shared" si="16"/>
        <v>1.0839049006716656E-3</v>
      </c>
      <c r="R51" s="13">
        <f t="shared" si="17"/>
        <v>1.4500964564578512E-3</v>
      </c>
      <c r="U51" s="7">
        <v>40</v>
      </c>
      <c r="V51" s="6" t="s">
        <v>68</v>
      </c>
      <c r="W51" s="13">
        <f t="shared" si="18"/>
        <v>1.2670796215087069E-3</v>
      </c>
      <c r="X51" s="13">
        <f t="shared" si="19"/>
        <v>1.471413758255905E-4</v>
      </c>
      <c r="Y51" s="13">
        <f t="shared" si="20"/>
        <v>6.932455869285772E-6</v>
      </c>
      <c r="Z51" s="13">
        <f t="shared" si="21"/>
        <v>1.8371008053607295E-5</v>
      </c>
      <c r="AA51" s="13">
        <f t="shared" si="22"/>
        <v>1.0571995200660802E-5</v>
      </c>
      <c r="AB51" s="13">
        <f t="shared" si="23"/>
        <v>1.4500964564578512E-3</v>
      </c>
      <c r="AE51" s="7">
        <v>40</v>
      </c>
      <c r="AF51" s="6" t="s">
        <v>68</v>
      </c>
      <c r="AG51" s="17">
        <f t="shared" si="24"/>
        <v>0.87378988884904985</v>
      </c>
      <c r="AH51" s="17">
        <f t="shared" si="25"/>
        <v>0.10147006095374686</v>
      </c>
      <c r="AI51" s="17">
        <f t="shared" si="26"/>
        <v>4.7806860284450815E-3</v>
      </c>
      <c r="AJ51" s="17">
        <f t="shared" si="27"/>
        <v>1.2668817975379467E-2</v>
      </c>
      <c r="AK51" s="17">
        <f t="shared" si="28"/>
        <v>7.2905461933787498E-3</v>
      </c>
      <c r="AL51" s="13">
        <f t="shared" si="29"/>
        <v>1</v>
      </c>
      <c r="AO51" s="7">
        <v>40</v>
      </c>
      <c r="AP51" s="6" t="s">
        <v>68</v>
      </c>
      <c r="AQ51" s="18">
        <f t="shared" si="30"/>
        <v>1.2974155775434246</v>
      </c>
      <c r="AR51" s="18">
        <f t="shared" si="31"/>
        <v>0.43167442385050325</v>
      </c>
      <c r="AS51" s="18">
        <f t="shared" si="32"/>
        <v>0.11315969042878596</v>
      </c>
      <c r="AT51" s="18">
        <f t="shared" si="33"/>
        <v>0.32111485518379235</v>
      </c>
      <c r="AU51" s="18">
        <f t="shared" si="34"/>
        <v>0.74747089812171441</v>
      </c>
      <c r="AV51" s="19"/>
    </row>
    <row r="52" spans="1:48" ht="16.5" x14ac:dyDescent="0.3">
      <c r="A52" s="7">
        <v>41</v>
      </c>
      <c r="B52" s="6" t="s">
        <v>22</v>
      </c>
      <c r="C52" s="8">
        <v>3016</v>
      </c>
      <c r="D52" s="8">
        <v>4995</v>
      </c>
      <c r="E52" s="6">
        <v>23</v>
      </c>
      <c r="F52" s="6">
        <v>44</v>
      </c>
      <c r="G52" s="6">
        <v>60</v>
      </c>
      <c r="H52" s="8">
        <f>SUM(C52:G52)</f>
        <v>8138</v>
      </c>
      <c r="K52" s="7">
        <v>41</v>
      </c>
      <c r="L52" s="6" t="s">
        <v>22</v>
      </c>
      <c r="M52" s="13">
        <f t="shared" si="12"/>
        <v>7.7612299799638808E-4</v>
      </c>
      <c r="N52" s="13">
        <f t="shared" si="13"/>
        <v>3.6828243982139591E-3</v>
      </c>
      <c r="O52" s="13">
        <f t="shared" si="14"/>
        <v>9.4353168010173735E-5</v>
      </c>
      <c r="P52" s="13">
        <f t="shared" si="15"/>
        <v>1.932876471621859E-4</v>
      </c>
      <c r="Q52" s="13">
        <f t="shared" si="16"/>
        <v>1.0661359678737696E-3</v>
      </c>
      <c r="R52" s="13">
        <f t="shared" si="17"/>
        <v>1.4104081466061902E-3</v>
      </c>
      <c r="U52" s="7">
        <v>41</v>
      </c>
      <c r="V52" s="6" t="s">
        <v>22</v>
      </c>
      <c r="W52" s="13">
        <f t="shared" si="18"/>
        <v>5.2270717254414723E-4</v>
      </c>
      <c r="X52" s="13">
        <f t="shared" si="19"/>
        <v>8.6569042667706078E-4</v>
      </c>
      <c r="Y52" s="13">
        <f t="shared" si="20"/>
        <v>3.9861621248393185E-6</v>
      </c>
      <c r="Z52" s="13">
        <f t="shared" si="21"/>
        <v>7.6257014562143483E-6</v>
      </c>
      <c r="AA52" s="13">
        <f t="shared" si="22"/>
        <v>1.0398683803928658E-5</v>
      </c>
      <c r="AB52" s="13">
        <f t="shared" si="23"/>
        <v>1.4104081466061902E-3</v>
      </c>
      <c r="AE52" s="7">
        <v>41</v>
      </c>
      <c r="AF52" s="6" t="s">
        <v>22</v>
      </c>
      <c r="AG52" s="17">
        <f t="shared" si="24"/>
        <v>0.37060702875399359</v>
      </c>
      <c r="AH52" s="17">
        <f t="shared" si="25"/>
        <v>0.61378717129515847</v>
      </c>
      <c r="AI52" s="17">
        <f t="shared" si="26"/>
        <v>2.826247235192922E-3</v>
      </c>
      <c r="AJ52" s="17">
        <f t="shared" si="27"/>
        <v>5.4067338412386338E-3</v>
      </c>
      <c r="AK52" s="17">
        <f t="shared" si="28"/>
        <v>7.3728188744163186E-3</v>
      </c>
      <c r="AL52" s="13">
        <f t="shared" si="29"/>
        <v>1</v>
      </c>
      <c r="AO52" s="7">
        <v>41</v>
      </c>
      <c r="AP52" s="6" t="s">
        <v>22</v>
      </c>
      <c r="AQ52" s="18">
        <f t="shared" si="30"/>
        <v>0.55028255463777787</v>
      </c>
      <c r="AR52" s="18">
        <f t="shared" si="31"/>
        <v>2.6111763513815447</v>
      </c>
      <c r="AS52" s="18">
        <f t="shared" si="32"/>
        <v>6.6897775822702135E-2</v>
      </c>
      <c r="AT52" s="18">
        <f t="shared" si="33"/>
        <v>0.1370437682363693</v>
      </c>
      <c r="AU52" s="18">
        <f t="shared" si="34"/>
        <v>0.75590599107015266</v>
      </c>
      <c r="AV52" s="19"/>
    </row>
    <row r="53" spans="1:48" ht="16.5" x14ac:dyDescent="0.3">
      <c r="A53" s="7">
        <v>42</v>
      </c>
      <c r="B53" s="6" t="s">
        <v>44</v>
      </c>
      <c r="C53" s="8">
        <v>4283</v>
      </c>
      <c r="D53" s="8">
        <v>3385</v>
      </c>
      <c r="E53" s="6">
        <v>35</v>
      </c>
      <c r="F53" s="6">
        <v>61</v>
      </c>
      <c r="G53" s="6">
        <v>67</v>
      </c>
      <c r="H53" s="8">
        <f>SUM(C53:G53)</f>
        <v>7831</v>
      </c>
      <c r="K53" s="7">
        <v>42</v>
      </c>
      <c r="L53" s="6" t="s">
        <v>44</v>
      </c>
      <c r="M53" s="13">
        <f t="shared" si="12"/>
        <v>1.1021667110141015E-3</v>
      </c>
      <c r="N53" s="13">
        <f t="shared" si="13"/>
        <v>2.4957678854763267E-3</v>
      </c>
      <c r="O53" s="13">
        <f t="shared" si="14"/>
        <v>1.4358090784156872E-4</v>
      </c>
      <c r="P53" s="13">
        <f t="shared" si="15"/>
        <v>2.6796696538393958E-4</v>
      </c>
      <c r="Q53" s="13">
        <f t="shared" si="16"/>
        <v>1.1905184974590427E-3</v>
      </c>
      <c r="R53" s="13">
        <f t="shared" si="17"/>
        <v>1.3572015478094219E-3</v>
      </c>
      <c r="U53" s="7">
        <v>42</v>
      </c>
      <c r="V53" s="6" t="s">
        <v>44</v>
      </c>
      <c r="W53" s="13">
        <f t="shared" si="18"/>
        <v>7.4229271220377401E-4</v>
      </c>
      <c r="X53" s="13">
        <f t="shared" si="19"/>
        <v>5.8665907793830838E-4</v>
      </c>
      <c r="Y53" s="13">
        <f t="shared" si="20"/>
        <v>6.0658988856250501E-6</v>
      </c>
      <c r="Z53" s="13">
        <f t="shared" si="21"/>
        <v>1.0571995200660802E-5</v>
      </c>
      <c r="AA53" s="13">
        <f t="shared" si="22"/>
        <v>1.1611863581053667E-5</v>
      </c>
      <c r="AB53" s="13">
        <f t="shared" si="23"/>
        <v>1.3572015478094219E-3</v>
      </c>
      <c r="AE53" s="7">
        <v>42</v>
      </c>
      <c r="AF53" s="6" t="s">
        <v>44</v>
      </c>
      <c r="AG53" s="17">
        <f t="shared" si="24"/>
        <v>0.54692887243008559</v>
      </c>
      <c r="AH53" s="17">
        <f t="shared" si="25"/>
        <v>0.43225641680500576</v>
      </c>
      <c r="AI53" s="17">
        <f t="shared" si="26"/>
        <v>4.4694164219129104E-3</v>
      </c>
      <c r="AJ53" s="17">
        <f t="shared" si="27"/>
        <v>7.7895543353339296E-3</v>
      </c>
      <c r="AK53" s="17">
        <f t="shared" si="28"/>
        <v>8.5557400076618564E-3</v>
      </c>
      <c r="AL53" s="13">
        <f t="shared" si="29"/>
        <v>1</v>
      </c>
      <c r="AO53" s="7">
        <v>42</v>
      </c>
      <c r="AP53" s="6" t="s">
        <v>44</v>
      </c>
      <c r="AQ53" s="18">
        <f t="shared" si="30"/>
        <v>0.81208772034856802</v>
      </c>
      <c r="AR53" s="18">
        <f t="shared" si="31"/>
        <v>1.8389073380476149</v>
      </c>
      <c r="AS53" s="18">
        <f t="shared" si="32"/>
        <v>0.1057918833597811</v>
      </c>
      <c r="AT53" s="18">
        <f t="shared" si="33"/>
        <v>0.19744080443796211</v>
      </c>
      <c r="AU53" s="18">
        <f t="shared" si="34"/>
        <v>0.87718622144263492</v>
      </c>
      <c r="AV53" s="19"/>
    </row>
    <row r="54" spans="1:48" ht="16.5" x14ac:dyDescent="0.3">
      <c r="A54" s="7">
        <v>43</v>
      </c>
      <c r="B54" s="6" t="s">
        <v>43</v>
      </c>
      <c r="C54" s="8">
        <v>5253</v>
      </c>
      <c r="D54" s="8">
        <v>1605</v>
      </c>
      <c r="E54" s="6">
        <v>199</v>
      </c>
      <c r="F54" s="6">
        <v>58</v>
      </c>
      <c r="G54" s="6">
        <v>53</v>
      </c>
      <c r="H54" s="8">
        <f>SUM(C54:G54)</f>
        <v>7168</v>
      </c>
      <c r="K54" s="7">
        <v>43</v>
      </c>
      <c r="L54" s="6" t="s">
        <v>43</v>
      </c>
      <c r="M54" s="13">
        <f t="shared" si="12"/>
        <v>1.3517818662052475E-3</v>
      </c>
      <c r="N54" s="13">
        <f t="shared" si="13"/>
        <v>1.1833700018285093E-3</v>
      </c>
      <c r="O54" s="13">
        <f t="shared" si="14"/>
        <v>8.163600188706336E-4</v>
      </c>
      <c r="P54" s="13">
        <f t="shared" si="15"/>
        <v>2.5478826216833596E-4</v>
      </c>
      <c r="Q54" s="13">
        <f t="shared" si="16"/>
        <v>9.4175343828849635E-4</v>
      </c>
      <c r="R54" s="13">
        <f t="shared" si="17"/>
        <v>1.2422960917760103E-3</v>
      </c>
      <c r="U54" s="7">
        <v>43</v>
      </c>
      <c r="V54" s="6" t="s">
        <v>43</v>
      </c>
      <c r="W54" s="13">
        <f t="shared" si="18"/>
        <v>9.10404767033954E-4</v>
      </c>
      <c r="X54" s="13">
        <f t="shared" si="19"/>
        <v>2.7816479175509157E-4</v>
      </c>
      <c r="Y54" s="13">
        <f t="shared" si="20"/>
        <v>3.4488967949696713E-5</v>
      </c>
      <c r="Z54" s="13">
        <f t="shared" si="21"/>
        <v>1.0052061010464369E-5</v>
      </c>
      <c r="AA54" s="13">
        <f t="shared" si="22"/>
        <v>9.1855040268036475E-6</v>
      </c>
      <c r="AB54" s="13">
        <f t="shared" si="23"/>
        <v>1.2422960917760103E-3</v>
      </c>
      <c r="AE54" s="7">
        <v>43</v>
      </c>
      <c r="AF54" s="6" t="s">
        <v>43</v>
      </c>
      <c r="AG54" s="17">
        <f t="shared" si="24"/>
        <v>0.7328404017857143</v>
      </c>
      <c r="AH54" s="17">
        <f t="shared" si="25"/>
        <v>0.22391183035714285</v>
      </c>
      <c r="AI54" s="17">
        <f t="shared" si="26"/>
        <v>2.7762276785714284E-2</v>
      </c>
      <c r="AJ54" s="17">
        <f t="shared" si="27"/>
        <v>8.0915178571428579E-3</v>
      </c>
      <c r="AK54" s="17">
        <f t="shared" si="28"/>
        <v>7.393973214285714E-3</v>
      </c>
      <c r="AL54" s="13">
        <f t="shared" si="29"/>
        <v>1.0000000000000002</v>
      </c>
      <c r="AO54" s="7">
        <v>43</v>
      </c>
      <c r="AP54" s="6" t="s">
        <v>43</v>
      </c>
      <c r="AQ54" s="18">
        <f t="shared" si="30"/>
        <v>1.0881317869017153</v>
      </c>
      <c r="AR54" s="18">
        <f t="shared" si="31"/>
        <v>0.95256679117193466</v>
      </c>
      <c r="AS54" s="18">
        <f t="shared" si="32"/>
        <v>0.65713804001713438</v>
      </c>
      <c r="AT54" s="18">
        <f t="shared" si="33"/>
        <v>0.205094633924257</v>
      </c>
      <c r="AU54" s="18">
        <f t="shared" si="34"/>
        <v>0.75807486196156959</v>
      </c>
      <c r="AV54" s="19"/>
    </row>
    <row r="55" spans="1:48" ht="16.5" x14ac:dyDescent="0.3">
      <c r="A55" s="7">
        <v>44</v>
      </c>
      <c r="B55" s="6" t="s">
        <v>66</v>
      </c>
      <c r="C55" s="8">
        <v>3628</v>
      </c>
      <c r="D55" s="8">
        <v>3037</v>
      </c>
      <c r="E55" s="6">
        <v>23</v>
      </c>
      <c r="F55" s="6">
        <v>82</v>
      </c>
      <c r="G55" s="6">
        <v>100</v>
      </c>
      <c r="H55" s="8">
        <f>SUM(C55:G55)</f>
        <v>6870</v>
      </c>
      <c r="K55" s="7">
        <v>44</v>
      </c>
      <c r="L55" s="6" t="s">
        <v>66</v>
      </c>
      <c r="M55" s="13">
        <f t="shared" si="12"/>
        <v>9.336121474571936E-4</v>
      </c>
      <c r="N55" s="13">
        <f t="shared" si="13"/>
        <v>2.2391867262013601E-3</v>
      </c>
      <c r="O55" s="13">
        <f t="shared" si="14"/>
        <v>9.4353168010173735E-5</v>
      </c>
      <c r="P55" s="13">
        <f t="shared" si="15"/>
        <v>3.6021788789316467E-4</v>
      </c>
      <c r="Q55" s="13">
        <f t="shared" si="16"/>
        <v>1.7768932797896158E-3</v>
      </c>
      <c r="R55" s="13">
        <f t="shared" si="17"/>
        <v>1.1906492955498314E-3</v>
      </c>
      <c r="U55" s="7">
        <v>44</v>
      </c>
      <c r="V55" s="6" t="s">
        <v>66</v>
      </c>
      <c r="W55" s="13">
        <f t="shared" si="18"/>
        <v>6.287737473442195E-4</v>
      </c>
      <c r="X55" s="13">
        <f t="shared" si="19"/>
        <v>5.263467118755222E-4</v>
      </c>
      <c r="Y55" s="13">
        <f t="shared" si="20"/>
        <v>3.9861621248393185E-6</v>
      </c>
      <c r="Z55" s="13">
        <f t="shared" si="21"/>
        <v>1.4211534532035832E-5</v>
      </c>
      <c r="AA55" s="13">
        <f t="shared" si="22"/>
        <v>1.7331139673214428E-5</v>
      </c>
      <c r="AB55" s="13">
        <f t="shared" si="23"/>
        <v>1.1906492955498314E-3</v>
      </c>
      <c r="AE55" s="7">
        <v>44</v>
      </c>
      <c r="AF55" s="6" t="s">
        <v>66</v>
      </c>
      <c r="AG55" s="17">
        <f t="shared" si="24"/>
        <v>0.52809315866084428</v>
      </c>
      <c r="AH55" s="17">
        <f t="shared" si="25"/>
        <v>0.44206695778748178</v>
      </c>
      <c r="AI55" s="17">
        <f t="shared" si="26"/>
        <v>3.3478893740902477E-3</v>
      </c>
      <c r="AJ55" s="17">
        <f t="shared" si="27"/>
        <v>1.1935953420669578E-2</v>
      </c>
      <c r="AK55" s="17">
        <f t="shared" si="28"/>
        <v>1.4556040756914119E-2</v>
      </c>
      <c r="AL55" s="13">
        <f t="shared" si="29"/>
        <v>0.99999999999999989</v>
      </c>
      <c r="AO55" s="7">
        <v>44</v>
      </c>
      <c r="AP55" s="6" t="s">
        <v>66</v>
      </c>
      <c r="AQ55" s="18">
        <f t="shared" si="30"/>
        <v>0.78412018631066316</v>
      </c>
      <c r="AR55" s="18">
        <f t="shared" si="31"/>
        <v>1.8806433889227838</v>
      </c>
      <c r="AS55" s="18">
        <f t="shared" si="32"/>
        <v>7.924513823073509E-2</v>
      </c>
      <c r="AT55" s="18">
        <f t="shared" si="33"/>
        <v>0.30253903415515754</v>
      </c>
      <c r="AU55" s="18">
        <f t="shared" si="34"/>
        <v>1.4923733516081763</v>
      </c>
      <c r="AV55" s="19"/>
    </row>
    <row r="56" spans="1:48" ht="16.5" x14ac:dyDescent="0.3">
      <c r="A56" s="7">
        <v>45</v>
      </c>
      <c r="B56" s="6" t="s">
        <v>39</v>
      </c>
      <c r="C56" s="8">
        <v>3942</v>
      </c>
      <c r="D56" s="8">
        <v>2713</v>
      </c>
      <c r="E56" s="6">
        <v>34</v>
      </c>
      <c r="F56" s="6">
        <v>48</v>
      </c>
      <c r="G56" s="6">
        <v>74</v>
      </c>
      <c r="H56" s="8">
        <f>SUM(C56:G56)</f>
        <v>6811</v>
      </c>
      <c r="K56" s="7">
        <v>45</v>
      </c>
      <c r="L56" s="6" t="s">
        <v>39</v>
      </c>
      <c r="M56" s="13">
        <f t="shared" si="12"/>
        <v>1.0144154038798944E-3</v>
      </c>
      <c r="N56" s="13">
        <f t="shared" si="13"/>
        <v>2.0003008192901843E-3</v>
      </c>
      <c r="O56" s="13">
        <f t="shared" si="14"/>
        <v>1.3947859618895246E-4</v>
      </c>
      <c r="P56" s="13">
        <f t="shared" si="15"/>
        <v>2.1085925144965736E-4</v>
      </c>
      <c r="Q56" s="13">
        <f t="shared" si="16"/>
        <v>1.3149010270443156E-3</v>
      </c>
      <c r="R56" s="13">
        <f t="shared" si="17"/>
        <v>1.1804239231426347E-3</v>
      </c>
      <c r="U56" s="7">
        <v>45</v>
      </c>
      <c r="V56" s="6" t="s">
        <v>39</v>
      </c>
      <c r="W56" s="13">
        <f t="shared" si="18"/>
        <v>6.8319352591811279E-4</v>
      </c>
      <c r="X56" s="13">
        <f t="shared" si="19"/>
        <v>4.7019381933430747E-4</v>
      </c>
      <c r="Y56" s="13">
        <f t="shared" si="20"/>
        <v>5.8925874888929062E-6</v>
      </c>
      <c r="Z56" s="13">
        <f t="shared" si="21"/>
        <v>8.3189470431429264E-6</v>
      </c>
      <c r="AA56" s="13">
        <f t="shared" si="22"/>
        <v>1.2825043358178677E-5</v>
      </c>
      <c r="AB56" s="13">
        <f t="shared" si="23"/>
        <v>1.1804239231426347E-3</v>
      </c>
      <c r="AE56" s="7">
        <v>45</v>
      </c>
      <c r="AF56" s="6" t="s">
        <v>39</v>
      </c>
      <c r="AG56" s="17">
        <f t="shared" si="24"/>
        <v>0.57876963735134346</v>
      </c>
      <c r="AH56" s="17">
        <f t="shared" si="25"/>
        <v>0.39832623696960801</v>
      </c>
      <c r="AI56" s="17">
        <f t="shared" si="26"/>
        <v>4.9919248274849512E-3</v>
      </c>
      <c r="AJ56" s="17">
        <f t="shared" si="27"/>
        <v>7.0474232858611071E-3</v>
      </c>
      <c r="AK56" s="17">
        <f t="shared" si="28"/>
        <v>1.0864777565702539E-2</v>
      </c>
      <c r="AL56" s="13">
        <f t="shared" si="29"/>
        <v>1</v>
      </c>
      <c r="AO56" s="7">
        <v>45</v>
      </c>
      <c r="AP56" s="6" t="s">
        <v>39</v>
      </c>
      <c r="AQ56" s="18">
        <f t="shared" si="30"/>
        <v>0.85936533815684035</v>
      </c>
      <c r="AR56" s="18">
        <f t="shared" si="31"/>
        <v>1.6945614029617402</v>
      </c>
      <c r="AS56" s="18">
        <f t="shared" si="32"/>
        <v>0.11815975045441264</v>
      </c>
      <c r="AT56" s="18">
        <f t="shared" si="33"/>
        <v>0.17863010679103164</v>
      </c>
      <c r="AU56" s="18">
        <f t="shared" si="34"/>
        <v>1.1139227198510713</v>
      </c>
      <c r="AV56" s="19"/>
    </row>
    <row r="57" spans="1:48" ht="16.5" x14ac:dyDescent="0.3">
      <c r="A57" s="7">
        <v>46</v>
      </c>
      <c r="B57" s="6" t="s">
        <v>63</v>
      </c>
      <c r="C57" s="8">
        <v>5358</v>
      </c>
      <c r="D57" s="6">
        <v>757</v>
      </c>
      <c r="E57" s="6">
        <v>67</v>
      </c>
      <c r="F57" s="6">
        <v>66</v>
      </c>
      <c r="G57" s="6">
        <v>65</v>
      </c>
      <c r="H57" s="8">
        <f>SUM(C57:G57)</f>
        <v>6313</v>
      </c>
      <c r="K57" s="7">
        <v>46</v>
      </c>
      <c r="L57" s="6" t="s">
        <v>63</v>
      </c>
      <c r="M57" s="13">
        <f t="shared" si="12"/>
        <v>1.3788020634166601E-3</v>
      </c>
      <c r="N57" s="13">
        <f t="shared" si="13"/>
        <v>5.581377516412346E-4</v>
      </c>
      <c r="O57" s="13">
        <f t="shared" si="14"/>
        <v>2.748548807252887E-4</v>
      </c>
      <c r="P57" s="13">
        <f t="shared" si="15"/>
        <v>2.8993147074327888E-4</v>
      </c>
      <c r="Q57" s="13">
        <f t="shared" si="16"/>
        <v>1.1549806318632502E-3</v>
      </c>
      <c r="R57" s="13">
        <f t="shared" si="17"/>
        <v>1.0941148475700269E-3</v>
      </c>
      <c r="U57" s="7">
        <v>46</v>
      </c>
      <c r="V57" s="6" t="s">
        <v>63</v>
      </c>
      <c r="W57" s="13">
        <f t="shared" si="18"/>
        <v>9.2860246369082906E-4</v>
      </c>
      <c r="X57" s="13">
        <f t="shared" si="19"/>
        <v>1.3119672732623324E-4</v>
      </c>
      <c r="Y57" s="13">
        <f t="shared" si="20"/>
        <v>1.1611863581053667E-5</v>
      </c>
      <c r="Z57" s="13">
        <f t="shared" si="21"/>
        <v>1.1438552184321523E-5</v>
      </c>
      <c r="AA57" s="13">
        <f t="shared" si="22"/>
        <v>1.1265240787589379E-5</v>
      </c>
      <c r="AB57" s="13">
        <f t="shared" si="23"/>
        <v>1.0941148475700269E-3</v>
      </c>
      <c r="AE57" s="7">
        <v>46</v>
      </c>
      <c r="AF57" s="6" t="s">
        <v>63</v>
      </c>
      <c r="AG57" s="17">
        <f t="shared" si="24"/>
        <v>0.84872485347695237</v>
      </c>
      <c r="AH57" s="17">
        <f t="shared" si="25"/>
        <v>0.11991129415491843</v>
      </c>
      <c r="AI57" s="17">
        <f t="shared" si="26"/>
        <v>1.0613020750831618E-2</v>
      </c>
      <c r="AJ57" s="17">
        <f t="shared" si="27"/>
        <v>1.0454617456043086E-2</v>
      </c>
      <c r="AK57" s="17">
        <f t="shared" si="28"/>
        <v>1.0296214161254555E-2</v>
      </c>
      <c r="AL57" s="13">
        <f t="shared" si="29"/>
        <v>1</v>
      </c>
      <c r="AO57" s="7">
        <v>46</v>
      </c>
      <c r="AP57" s="6" t="s">
        <v>63</v>
      </c>
      <c r="AQ57" s="18">
        <f t="shared" si="30"/>
        <v>1.260198658741273</v>
      </c>
      <c r="AR57" s="18">
        <f t="shared" si="31"/>
        <v>0.510127207286173</v>
      </c>
      <c r="AS57" s="18">
        <f t="shared" si="32"/>
        <v>0.25121209289475172</v>
      </c>
      <c r="AT57" s="18">
        <f t="shared" si="33"/>
        <v>0.26499180720122922</v>
      </c>
      <c r="AU57" s="18">
        <f t="shared" si="34"/>
        <v>1.0556301602417728</v>
      </c>
      <c r="AV57" s="19"/>
    </row>
    <row r="58" spans="1:48" ht="16.5" x14ac:dyDescent="0.3">
      <c r="A58" s="7">
        <v>47</v>
      </c>
      <c r="B58" s="6" t="s">
        <v>35</v>
      </c>
      <c r="C58" s="8">
        <v>5504</v>
      </c>
      <c r="D58" s="6">
        <v>360</v>
      </c>
      <c r="E58" s="6">
        <v>48</v>
      </c>
      <c r="F58" s="6">
        <v>135</v>
      </c>
      <c r="G58" s="6">
        <v>61</v>
      </c>
      <c r="H58" s="8">
        <f>SUM(C58:G58)</f>
        <v>6108</v>
      </c>
      <c r="K58" s="7">
        <v>47</v>
      </c>
      <c r="L58" s="6" t="s">
        <v>35</v>
      </c>
      <c r="M58" s="13">
        <f t="shared" si="12"/>
        <v>1.4163730043011008E-3</v>
      </c>
      <c r="N58" s="13">
        <f t="shared" si="13"/>
        <v>2.6542878545686194E-4</v>
      </c>
      <c r="O58" s="13">
        <f t="shared" si="14"/>
        <v>1.9691095932557998E-4</v>
      </c>
      <c r="P58" s="13">
        <f t="shared" si="15"/>
        <v>5.9304164470216133E-4</v>
      </c>
      <c r="Q58" s="13">
        <f t="shared" si="16"/>
        <v>1.0839049006716656E-3</v>
      </c>
      <c r="R58" s="13">
        <f t="shared" si="17"/>
        <v>1.0585860112399374E-3</v>
      </c>
      <c r="U58" s="7">
        <v>47</v>
      </c>
      <c r="V58" s="6" t="s">
        <v>35</v>
      </c>
      <c r="W58" s="13">
        <f t="shared" si="18"/>
        <v>9.5390592761372217E-4</v>
      </c>
      <c r="X58" s="13">
        <f t="shared" si="19"/>
        <v>6.2392102823571945E-5</v>
      </c>
      <c r="Y58" s="13">
        <f t="shared" si="20"/>
        <v>8.3189470431429264E-6</v>
      </c>
      <c r="Z58" s="13">
        <f t="shared" si="21"/>
        <v>2.3397038558839478E-5</v>
      </c>
      <c r="AA58" s="13">
        <f t="shared" si="22"/>
        <v>1.0571995200660802E-5</v>
      </c>
      <c r="AB58" s="13">
        <f t="shared" si="23"/>
        <v>1.0585860112399374E-3</v>
      </c>
      <c r="AE58" s="7">
        <v>47</v>
      </c>
      <c r="AF58" s="6" t="s">
        <v>35</v>
      </c>
      <c r="AG58" s="17">
        <f t="shared" si="24"/>
        <v>0.90111329404060247</v>
      </c>
      <c r="AH58" s="17">
        <f t="shared" si="25"/>
        <v>5.8939096267190572E-2</v>
      </c>
      <c r="AI58" s="17">
        <f t="shared" si="26"/>
        <v>7.8585461689587421E-3</v>
      </c>
      <c r="AJ58" s="17">
        <f t="shared" si="27"/>
        <v>2.2102161100196464E-2</v>
      </c>
      <c r="AK58" s="17">
        <f t="shared" si="28"/>
        <v>9.9869024230517349E-3</v>
      </c>
      <c r="AL58" s="13">
        <f t="shared" si="29"/>
        <v>1</v>
      </c>
      <c r="AO58" s="7">
        <v>47</v>
      </c>
      <c r="AP58" s="6" t="s">
        <v>35</v>
      </c>
      <c r="AQ58" s="18">
        <f t="shared" si="30"/>
        <v>1.3379857557744241</v>
      </c>
      <c r="AR58" s="18">
        <f t="shared" si="31"/>
        <v>0.25073898827168639</v>
      </c>
      <c r="AS58" s="18">
        <f t="shared" si="32"/>
        <v>0.18601318856928334</v>
      </c>
      <c r="AT58" s="18">
        <f t="shared" si="33"/>
        <v>0.56022055686105554</v>
      </c>
      <c r="AU58" s="18">
        <f t="shared" si="34"/>
        <v>1.0239176497354918</v>
      </c>
      <c r="AV58" s="19"/>
    </row>
    <row r="59" spans="1:48" ht="16.5" x14ac:dyDescent="0.3">
      <c r="A59" s="7">
        <v>48</v>
      </c>
      <c r="B59" s="6" t="s">
        <v>24</v>
      </c>
      <c r="C59" s="8">
        <v>3179</v>
      </c>
      <c r="D59" s="8">
        <v>1959</v>
      </c>
      <c r="E59" s="6">
        <v>558</v>
      </c>
      <c r="F59" s="6">
        <v>85</v>
      </c>
      <c r="G59" s="6">
        <v>105</v>
      </c>
      <c r="H59" s="8">
        <f>SUM(C59:G59)</f>
        <v>5886</v>
      </c>
      <c r="K59" s="7">
        <v>48</v>
      </c>
      <c r="L59" s="6" t="s">
        <v>24</v>
      </c>
      <c r="M59" s="13">
        <f t="shared" si="12"/>
        <v>8.1806863747696209E-4</v>
      </c>
      <c r="N59" s="13">
        <f t="shared" si="13"/>
        <v>1.4443749741944237E-3</v>
      </c>
      <c r="O59" s="13">
        <f t="shared" si="14"/>
        <v>2.289089902159867E-3</v>
      </c>
      <c r="P59" s="13">
        <f t="shared" si="15"/>
        <v>3.7339659110876823E-4</v>
      </c>
      <c r="Q59" s="13">
        <f t="shared" si="16"/>
        <v>1.8657379437790967E-3</v>
      </c>
      <c r="R59" s="13">
        <f t="shared" si="17"/>
        <v>1.0201108811654013E-3</v>
      </c>
      <c r="U59" s="7">
        <v>48</v>
      </c>
      <c r="V59" s="6" t="s">
        <v>24</v>
      </c>
      <c r="W59" s="13">
        <f t="shared" si="18"/>
        <v>5.5095693021148674E-4</v>
      </c>
      <c r="X59" s="13">
        <f t="shared" si="19"/>
        <v>3.3951702619827067E-4</v>
      </c>
      <c r="Y59" s="13">
        <f t="shared" si="20"/>
        <v>9.6707759376536513E-5</v>
      </c>
      <c r="Z59" s="13">
        <f t="shared" si="21"/>
        <v>1.4731468722232265E-5</v>
      </c>
      <c r="AA59" s="13">
        <f t="shared" si="22"/>
        <v>1.8197696656875151E-5</v>
      </c>
      <c r="AB59" s="13">
        <f t="shared" si="23"/>
        <v>1.0201108811654013E-3</v>
      </c>
      <c r="AE59" s="7">
        <v>48</v>
      </c>
      <c r="AF59" s="6" t="s">
        <v>24</v>
      </c>
      <c r="AG59" s="17">
        <f t="shared" si="24"/>
        <v>0.54009514101257217</v>
      </c>
      <c r="AH59" s="17">
        <f t="shared" si="25"/>
        <v>0.33282364933741082</v>
      </c>
      <c r="AI59" s="17">
        <f t="shared" si="26"/>
        <v>9.480122324159021E-2</v>
      </c>
      <c r="AJ59" s="17">
        <f t="shared" si="27"/>
        <v>1.4441046551138294E-2</v>
      </c>
      <c r="AK59" s="17">
        <f t="shared" si="28"/>
        <v>1.7838939857288481E-2</v>
      </c>
      <c r="AL59" s="13">
        <f t="shared" si="29"/>
        <v>1</v>
      </c>
      <c r="AO59" s="7">
        <v>48</v>
      </c>
      <c r="AP59" s="6" t="s">
        <v>24</v>
      </c>
      <c r="AQ59" s="18">
        <f t="shared" si="30"/>
        <v>0.80194089934848944</v>
      </c>
      <c r="AR59" s="18">
        <f t="shared" si="31"/>
        <v>1.4158999779948744</v>
      </c>
      <c r="AS59" s="18">
        <f t="shared" si="32"/>
        <v>2.2439618520143134</v>
      </c>
      <c r="AT59" s="18">
        <f t="shared" si="33"/>
        <v>0.36603529871398904</v>
      </c>
      <c r="AU59" s="18">
        <f t="shared" si="34"/>
        <v>1.8289560264739346</v>
      </c>
      <c r="AV59" s="19"/>
    </row>
    <row r="60" spans="1:48" ht="16.5" x14ac:dyDescent="0.3">
      <c r="A60" s="7">
        <v>49</v>
      </c>
      <c r="B60" s="6" t="s">
        <v>16</v>
      </c>
      <c r="C60" s="8">
        <v>3212</v>
      </c>
      <c r="D60" s="8">
        <v>2027</v>
      </c>
      <c r="E60" s="6">
        <v>436</v>
      </c>
      <c r="F60" s="6">
        <v>70</v>
      </c>
      <c r="G60" s="6">
        <v>89</v>
      </c>
      <c r="H60" s="8">
        <f>SUM(C60:G60)</f>
        <v>5834</v>
      </c>
      <c r="K60" s="7">
        <v>49</v>
      </c>
      <c r="L60" s="6" t="s">
        <v>16</v>
      </c>
      <c r="M60" s="13">
        <f t="shared" si="12"/>
        <v>8.265606994576918E-4</v>
      </c>
      <c r="N60" s="13">
        <f t="shared" si="13"/>
        <v>1.4945115225584976E-3</v>
      </c>
      <c r="O60" s="13">
        <f t="shared" si="14"/>
        <v>1.7886078805406846E-3</v>
      </c>
      <c r="P60" s="13">
        <f t="shared" si="15"/>
        <v>3.0750307503075032E-4</v>
      </c>
      <c r="Q60" s="13">
        <f t="shared" si="16"/>
        <v>1.5814350190127581E-3</v>
      </c>
      <c r="R60" s="13">
        <f t="shared" si="17"/>
        <v>1.0110986885353299E-3</v>
      </c>
      <c r="U60" s="7">
        <v>49</v>
      </c>
      <c r="V60" s="6" t="s">
        <v>16</v>
      </c>
      <c r="W60" s="13">
        <f t="shared" si="18"/>
        <v>5.5667620630364743E-4</v>
      </c>
      <c r="X60" s="13">
        <f t="shared" si="19"/>
        <v>3.5130220117605645E-4</v>
      </c>
      <c r="Y60" s="13">
        <f t="shared" si="20"/>
        <v>7.5563768975214906E-5</v>
      </c>
      <c r="Z60" s="13">
        <f t="shared" si="21"/>
        <v>1.21317977712501E-5</v>
      </c>
      <c r="AA60" s="13">
        <f t="shared" si="22"/>
        <v>1.5424714309160842E-5</v>
      </c>
      <c r="AB60" s="13">
        <f t="shared" si="23"/>
        <v>1.0110986885353299E-3</v>
      </c>
      <c r="AE60" s="7">
        <v>49</v>
      </c>
      <c r="AF60" s="6" t="s">
        <v>16</v>
      </c>
      <c r="AG60" s="17">
        <f t="shared" si="24"/>
        <v>0.55056564964004118</v>
      </c>
      <c r="AH60" s="17">
        <f t="shared" si="25"/>
        <v>0.34744600617072335</v>
      </c>
      <c r="AI60" s="17">
        <f t="shared" si="26"/>
        <v>7.4734316078162499E-2</v>
      </c>
      <c r="AJ60" s="17">
        <f t="shared" si="27"/>
        <v>1.1998628728145356E-2</v>
      </c>
      <c r="AK60" s="17">
        <f t="shared" si="28"/>
        <v>1.5255399382927665E-2</v>
      </c>
      <c r="AL60" s="13">
        <f t="shared" si="29"/>
        <v>1</v>
      </c>
      <c r="AO60" s="7">
        <v>49</v>
      </c>
      <c r="AP60" s="6" t="s">
        <v>16</v>
      </c>
      <c r="AQ60" s="18">
        <f t="shared" si="30"/>
        <v>0.81748765855392569</v>
      </c>
      <c r="AR60" s="18">
        <f t="shared" si="31"/>
        <v>1.4781064791246401</v>
      </c>
      <c r="AS60" s="18">
        <f t="shared" si="32"/>
        <v>1.7689745826212564</v>
      </c>
      <c r="AT60" s="18">
        <f t="shared" si="33"/>
        <v>0.30412765689192717</v>
      </c>
      <c r="AU60" s="18">
        <f t="shared" si="34"/>
        <v>1.564075828546087</v>
      </c>
      <c r="AV60" s="19"/>
    </row>
    <row r="61" spans="1:48" ht="16.5" x14ac:dyDescent="0.3">
      <c r="A61" s="7">
        <v>50</v>
      </c>
      <c r="B61" s="6" t="s">
        <v>48</v>
      </c>
      <c r="C61" s="8">
        <v>4342</v>
      </c>
      <c r="D61" s="6">
        <v>851</v>
      </c>
      <c r="E61" s="6">
        <v>319</v>
      </c>
      <c r="F61" s="6">
        <v>71</v>
      </c>
      <c r="G61" s="6">
        <v>57</v>
      </c>
      <c r="H61" s="8">
        <f>SUM(C61:G61)</f>
        <v>5640</v>
      </c>
      <c r="K61" s="7">
        <v>50</v>
      </c>
      <c r="L61" s="6" t="s">
        <v>48</v>
      </c>
      <c r="M61" s="13">
        <f t="shared" si="12"/>
        <v>1.1173494884948001E-3</v>
      </c>
      <c r="N61" s="13">
        <f t="shared" si="13"/>
        <v>6.2744415673274864E-4</v>
      </c>
      <c r="O61" s="13">
        <f t="shared" si="14"/>
        <v>1.3086374171845836E-3</v>
      </c>
      <c r="P61" s="13">
        <f t="shared" si="15"/>
        <v>3.1189597610261819E-4</v>
      </c>
      <c r="Q61" s="13">
        <f t="shared" si="16"/>
        <v>1.012829169480081E-3</v>
      </c>
      <c r="R61" s="13">
        <f t="shared" si="17"/>
        <v>9.7747627756929385E-4</v>
      </c>
      <c r="U61" s="7">
        <v>50</v>
      </c>
      <c r="V61" s="6" t="s">
        <v>48</v>
      </c>
      <c r="W61" s="13">
        <f t="shared" si="18"/>
        <v>7.5251808461097055E-4</v>
      </c>
      <c r="X61" s="13">
        <f t="shared" si="19"/>
        <v>1.4748799861905479E-4</v>
      </c>
      <c r="Y61" s="13">
        <f t="shared" si="20"/>
        <v>5.5286335557554025E-5</v>
      </c>
      <c r="Z61" s="13">
        <f t="shared" si="21"/>
        <v>1.2305109167982244E-5</v>
      </c>
      <c r="AA61" s="13">
        <f t="shared" si="22"/>
        <v>9.8787496137322247E-6</v>
      </c>
      <c r="AB61" s="13">
        <f t="shared" si="23"/>
        <v>9.7747627756929385E-4</v>
      </c>
      <c r="AE61" s="7">
        <v>50</v>
      </c>
      <c r="AF61" s="6" t="s">
        <v>48</v>
      </c>
      <c r="AG61" s="17">
        <f t="shared" si="24"/>
        <v>0.76985815602836882</v>
      </c>
      <c r="AH61" s="17">
        <f t="shared" si="25"/>
        <v>0.15088652482269505</v>
      </c>
      <c r="AI61" s="17">
        <f t="shared" si="26"/>
        <v>5.6560283687943261E-2</v>
      </c>
      <c r="AJ61" s="17">
        <f t="shared" si="27"/>
        <v>1.2588652482269504E-2</v>
      </c>
      <c r="AK61" s="17">
        <f t="shared" si="28"/>
        <v>1.0106382978723405E-2</v>
      </c>
      <c r="AL61" s="13">
        <f t="shared" si="29"/>
        <v>1</v>
      </c>
      <c r="AO61" s="7">
        <v>50</v>
      </c>
      <c r="AP61" s="6" t="s">
        <v>48</v>
      </c>
      <c r="AQ61" s="18">
        <f t="shared" si="30"/>
        <v>1.1430962716285362</v>
      </c>
      <c r="AR61" s="18">
        <f t="shared" si="31"/>
        <v>0.64190218333791615</v>
      </c>
      <c r="AS61" s="18">
        <f t="shared" si="32"/>
        <v>1.3387919965063433</v>
      </c>
      <c r="AT61" s="18">
        <f t="shared" si="33"/>
        <v>0.31908291102287928</v>
      </c>
      <c r="AU61" s="18">
        <f t="shared" si="34"/>
        <v>1.0361675190713577</v>
      </c>
      <c r="AV61" s="19"/>
    </row>
    <row r="62" spans="1:48" ht="16.5" x14ac:dyDescent="0.3">
      <c r="A62" s="7">
        <v>51</v>
      </c>
      <c r="B62" s="6" t="s">
        <v>25</v>
      </c>
      <c r="C62" s="8">
        <v>4539</v>
      </c>
      <c r="D62" s="6">
        <v>267</v>
      </c>
      <c r="E62" s="6">
        <v>56</v>
      </c>
      <c r="F62" s="6">
        <v>34</v>
      </c>
      <c r="G62" s="6">
        <v>44</v>
      </c>
      <c r="H62" s="8">
        <f>SUM(C62:G62)</f>
        <v>4940</v>
      </c>
      <c r="K62" s="7">
        <v>51</v>
      </c>
      <c r="L62" s="6" t="s">
        <v>25</v>
      </c>
      <c r="M62" s="13">
        <f t="shared" si="12"/>
        <v>1.168044525167641E-3</v>
      </c>
      <c r="N62" s="13">
        <f t="shared" si="13"/>
        <v>1.9685968254717258E-4</v>
      </c>
      <c r="O62" s="13">
        <f t="shared" si="14"/>
        <v>2.2972945254650995E-4</v>
      </c>
      <c r="P62" s="13">
        <f t="shared" si="15"/>
        <v>1.4935863644350729E-4</v>
      </c>
      <c r="Q62" s="13">
        <f t="shared" si="16"/>
        <v>7.8183304310743093E-4</v>
      </c>
      <c r="R62" s="13">
        <f t="shared" si="17"/>
        <v>8.5615829985679281E-4</v>
      </c>
      <c r="U62" s="7">
        <v>51</v>
      </c>
      <c r="V62" s="6" t="s">
        <v>25</v>
      </c>
      <c r="W62" s="13">
        <f t="shared" si="18"/>
        <v>7.8666042976720295E-4</v>
      </c>
      <c r="X62" s="13">
        <f t="shared" si="19"/>
        <v>4.6274142927482523E-5</v>
      </c>
      <c r="Y62" s="13">
        <f t="shared" si="20"/>
        <v>9.7054382170000808E-6</v>
      </c>
      <c r="Z62" s="13">
        <f t="shared" si="21"/>
        <v>5.8925874888929062E-6</v>
      </c>
      <c r="AA62" s="13">
        <f t="shared" si="22"/>
        <v>7.6257014562143483E-6</v>
      </c>
      <c r="AB62" s="13">
        <f t="shared" si="23"/>
        <v>8.5615829985679281E-4</v>
      </c>
      <c r="AE62" s="7">
        <v>51</v>
      </c>
      <c r="AF62" s="6" t="s">
        <v>25</v>
      </c>
      <c r="AG62" s="17">
        <f t="shared" si="24"/>
        <v>0.91882591093117405</v>
      </c>
      <c r="AH62" s="17">
        <f t="shared" si="25"/>
        <v>5.4048582995951416E-2</v>
      </c>
      <c r="AI62" s="17">
        <f t="shared" si="26"/>
        <v>1.1336032388663968E-2</v>
      </c>
      <c r="AJ62" s="17">
        <f t="shared" si="27"/>
        <v>6.8825910931174092E-3</v>
      </c>
      <c r="AK62" s="17">
        <f t="shared" si="28"/>
        <v>8.9068825910931168E-3</v>
      </c>
      <c r="AL62" s="13">
        <f t="shared" si="29"/>
        <v>0.99999999999999989</v>
      </c>
      <c r="AO62" s="7">
        <v>51</v>
      </c>
      <c r="AP62" s="6" t="s">
        <v>25</v>
      </c>
      <c r="AQ62" s="18">
        <f t="shared" si="30"/>
        <v>1.3642856996924708</v>
      </c>
      <c r="AR62" s="18">
        <f t="shared" si="31"/>
        <v>0.22993374307076245</v>
      </c>
      <c r="AS62" s="18">
        <f t="shared" si="32"/>
        <v>0.26832590723577193</v>
      </c>
      <c r="AT62" s="18">
        <f t="shared" si="33"/>
        <v>0.17445212698222992</v>
      </c>
      <c r="AU62" s="18">
        <f t="shared" si="34"/>
        <v>0.91318748324720544</v>
      </c>
      <c r="AV62" s="19"/>
    </row>
    <row r="63" spans="1:48" ht="16.5" x14ac:dyDescent="0.3">
      <c r="A63" s="7">
        <v>52</v>
      </c>
      <c r="B63" s="6" t="s">
        <v>57</v>
      </c>
      <c r="C63" s="8">
        <v>4513</v>
      </c>
      <c r="D63" s="6">
        <v>245</v>
      </c>
      <c r="E63" s="6">
        <v>12</v>
      </c>
      <c r="F63" s="6">
        <v>48</v>
      </c>
      <c r="G63" s="6">
        <v>30</v>
      </c>
      <c r="H63" s="8">
        <f>SUM(C63:G63)</f>
        <v>4848</v>
      </c>
      <c r="K63" s="7">
        <v>52</v>
      </c>
      <c r="L63" s="6" t="s">
        <v>57</v>
      </c>
      <c r="M63" s="13">
        <f t="shared" si="12"/>
        <v>1.1613538096676723E-3</v>
      </c>
      <c r="N63" s="13">
        <f t="shared" si="13"/>
        <v>1.8063903454703102E-4</v>
      </c>
      <c r="O63" s="13">
        <f t="shared" si="14"/>
        <v>4.9227739831394994E-5</v>
      </c>
      <c r="P63" s="13">
        <f t="shared" si="15"/>
        <v>2.1085925144965736E-4</v>
      </c>
      <c r="Q63" s="13">
        <f t="shared" si="16"/>
        <v>5.3306798393688479E-4</v>
      </c>
      <c r="R63" s="13">
        <f t="shared" si="17"/>
        <v>8.4021365135743557E-4</v>
      </c>
      <c r="U63" s="7">
        <v>52</v>
      </c>
      <c r="V63" s="6" t="s">
        <v>57</v>
      </c>
      <c r="W63" s="13">
        <f t="shared" si="18"/>
        <v>7.8215433345216721E-4</v>
      </c>
      <c r="X63" s="13">
        <f t="shared" si="19"/>
        <v>4.2461292199375351E-5</v>
      </c>
      <c r="Y63" s="13">
        <f t="shared" si="20"/>
        <v>2.0797367607857316E-6</v>
      </c>
      <c r="Z63" s="13">
        <f t="shared" si="21"/>
        <v>8.3189470431429264E-6</v>
      </c>
      <c r="AA63" s="13">
        <f t="shared" si="22"/>
        <v>5.199341901964329E-6</v>
      </c>
      <c r="AB63" s="13">
        <f t="shared" si="23"/>
        <v>8.4021365135743557E-4</v>
      </c>
      <c r="AE63" s="7">
        <v>52</v>
      </c>
      <c r="AF63" s="6" t="s">
        <v>57</v>
      </c>
      <c r="AG63" s="17">
        <f t="shared" si="24"/>
        <v>0.93089933993399343</v>
      </c>
      <c r="AH63" s="17">
        <f t="shared" si="25"/>
        <v>5.0536303630363037E-2</v>
      </c>
      <c r="AI63" s="17">
        <f t="shared" si="26"/>
        <v>2.4752475247524753E-3</v>
      </c>
      <c r="AJ63" s="17">
        <f t="shared" si="27"/>
        <v>9.9009900990099011E-3</v>
      </c>
      <c r="AK63" s="17">
        <f t="shared" si="28"/>
        <v>6.1881188118811884E-3</v>
      </c>
      <c r="AL63" s="13">
        <f t="shared" si="29"/>
        <v>1</v>
      </c>
      <c r="AO63" s="7">
        <v>52</v>
      </c>
      <c r="AP63" s="6" t="s">
        <v>57</v>
      </c>
      <c r="AQ63" s="18">
        <f t="shared" si="30"/>
        <v>1.3822124977277004</v>
      </c>
      <c r="AR63" s="18">
        <f t="shared" si="31"/>
        <v>0.21499178721411338</v>
      </c>
      <c r="AS63" s="18">
        <f t="shared" si="32"/>
        <v>5.8589550112478482E-2</v>
      </c>
      <c r="AT63" s="18">
        <f t="shared" si="33"/>
        <v>0.25095908773797782</v>
      </c>
      <c r="AU63" s="18">
        <f t="shared" si="34"/>
        <v>0.63444337410570373</v>
      </c>
      <c r="AV63" s="19"/>
    </row>
    <row r="64" spans="1:48" ht="16.5" x14ac:dyDescent="0.3">
      <c r="A64" s="7">
        <v>53</v>
      </c>
      <c r="B64" s="6" t="s">
        <v>72</v>
      </c>
      <c r="C64" s="8">
        <v>4163</v>
      </c>
      <c r="D64" s="6">
        <v>479</v>
      </c>
      <c r="E64" s="6">
        <v>41</v>
      </c>
      <c r="F64" s="6">
        <v>25</v>
      </c>
      <c r="G64" s="6">
        <v>17</v>
      </c>
      <c r="H64" s="8">
        <f>SUM(C64:G64)</f>
        <v>4725</v>
      </c>
      <c r="K64" s="7">
        <v>53</v>
      </c>
      <c r="L64" s="6" t="s">
        <v>72</v>
      </c>
      <c r="M64" s="13">
        <f t="shared" si="12"/>
        <v>1.0712864856296297E-3</v>
      </c>
      <c r="N64" s="13">
        <f t="shared" si="13"/>
        <v>3.5316774509399127E-4</v>
      </c>
      <c r="O64" s="13">
        <f t="shared" si="14"/>
        <v>1.6819477775726621E-4</v>
      </c>
      <c r="P64" s="13">
        <f t="shared" si="15"/>
        <v>1.0982252679669654E-4</v>
      </c>
      <c r="Q64" s="13">
        <f t="shared" si="16"/>
        <v>3.0207185756423469E-4</v>
      </c>
      <c r="R64" s="13">
        <f t="shared" si="17"/>
        <v>8.1889634955938182E-4</v>
      </c>
      <c r="U64" s="7">
        <v>53</v>
      </c>
      <c r="V64" s="6" t="s">
        <v>72</v>
      </c>
      <c r="W64" s="13">
        <f t="shared" si="18"/>
        <v>7.2149534459591664E-4</v>
      </c>
      <c r="X64" s="13">
        <f t="shared" si="19"/>
        <v>8.301615903469712E-5</v>
      </c>
      <c r="Y64" s="13">
        <f t="shared" si="20"/>
        <v>7.1057672660179159E-6</v>
      </c>
      <c r="Z64" s="13">
        <f t="shared" si="21"/>
        <v>4.3327849183036071E-6</v>
      </c>
      <c r="AA64" s="13">
        <f t="shared" si="22"/>
        <v>2.9462937444464531E-6</v>
      </c>
      <c r="AB64" s="13">
        <f t="shared" si="23"/>
        <v>8.1889634955938182E-4</v>
      </c>
      <c r="AE64" s="7">
        <v>53</v>
      </c>
      <c r="AF64" s="6" t="s">
        <v>72</v>
      </c>
      <c r="AG64" s="17">
        <f t="shared" si="24"/>
        <v>0.8810582010582011</v>
      </c>
      <c r="AH64" s="17">
        <f t="shared" si="25"/>
        <v>0.10137566137566137</v>
      </c>
      <c r="AI64" s="17">
        <f t="shared" si="26"/>
        <v>8.6772486772486775E-3</v>
      </c>
      <c r="AJ64" s="17">
        <f t="shared" si="27"/>
        <v>5.2910052910052907E-3</v>
      </c>
      <c r="AK64" s="34">
        <f t="shared" si="28"/>
        <v>3.5978835978835977E-3</v>
      </c>
      <c r="AL64" s="13">
        <f t="shared" si="29"/>
        <v>1</v>
      </c>
      <c r="AO64" s="7">
        <v>53</v>
      </c>
      <c r="AP64" s="6" t="s">
        <v>72</v>
      </c>
      <c r="AQ64" s="18">
        <f t="shared" si="30"/>
        <v>1.3082076702455077</v>
      </c>
      <c r="AR64" s="18">
        <f t="shared" si="31"/>
        <v>0.43127282870905204</v>
      </c>
      <c r="AS64" s="18">
        <f t="shared" si="32"/>
        <v>0.20539202287049599</v>
      </c>
      <c r="AT64" s="18">
        <f t="shared" si="33"/>
        <v>0.13411041196579765</v>
      </c>
      <c r="AU64" s="18">
        <f t="shared" si="34"/>
        <v>0.36887679097210352</v>
      </c>
      <c r="AV64" s="19"/>
    </row>
    <row r="65" spans="1:48" ht="16.5" x14ac:dyDescent="0.3">
      <c r="A65" s="7">
        <v>54</v>
      </c>
      <c r="B65" s="6" t="s">
        <v>59</v>
      </c>
      <c r="C65" s="8">
        <v>3256</v>
      </c>
      <c r="D65" s="6">
        <v>926</v>
      </c>
      <c r="E65" s="6">
        <v>17</v>
      </c>
      <c r="F65" s="6">
        <v>42</v>
      </c>
      <c r="G65" s="6">
        <v>18</v>
      </c>
      <c r="H65" s="8">
        <f>SUM(C65:G65)</f>
        <v>4259</v>
      </c>
      <c r="K65" s="7">
        <v>54</v>
      </c>
      <c r="L65" s="6" t="s">
        <v>59</v>
      </c>
      <c r="M65" s="13">
        <f t="shared" si="12"/>
        <v>8.3788344876533141E-4</v>
      </c>
      <c r="N65" s="13">
        <f t="shared" si="13"/>
        <v>6.8274182036959479E-4</v>
      </c>
      <c r="O65" s="13">
        <f t="shared" si="14"/>
        <v>6.9739298094476232E-5</v>
      </c>
      <c r="P65" s="13">
        <f t="shared" si="15"/>
        <v>1.8450184501845018E-4</v>
      </c>
      <c r="Q65" s="13">
        <f t="shared" si="16"/>
        <v>3.1984079036213083E-4</v>
      </c>
      <c r="R65" s="13">
        <f t="shared" si="17"/>
        <v>7.3813323868220256E-4</v>
      </c>
      <c r="U65" s="7">
        <v>54</v>
      </c>
      <c r="V65" s="6" t="s">
        <v>59</v>
      </c>
      <c r="W65" s="13">
        <f t="shared" si="18"/>
        <v>5.6430190775986176E-4</v>
      </c>
      <c r="X65" s="13">
        <f t="shared" si="19"/>
        <v>1.6048635337396561E-4</v>
      </c>
      <c r="Y65" s="13">
        <f t="shared" si="20"/>
        <v>2.9462937444464531E-6</v>
      </c>
      <c r="Z65" s="13">
        <f t="shared" si="21"/>
        <v>7.2790786627500606E-6</v>
      </c>
      <c r="AA65" s="13">
        <f t="shared" si="22"/>
        <v>3.1196051411785974E-6</v>
      </c>
      <c r="AB65" s="13">
        <f t="shared" si="23"/>
        <v>7.3813323868220256E-4</v>
      </c>
      <c r="AE65" s="7">
        <v>54</v>
      </c>
      <c r="AF65" s="6" t="s">
        <v>59</v>
      </c>
      <c r="AG65" s="17">
        <f t="shared" si="24"/>
        <v>0.76449870861704627</v>
      </c>
      <c r="AH65" s="17">
        <f t="shared" si="25"/>
        <v>0.2174219300305236</v>
      </c>
      <c r="AI65" s="17">
        <f t="shared" si="26"/>
        <v>3.9915473115754874E-3</v>
      </c>
      <c r="AJ65" s="17">
        <f t="shared" si="27"/>
        <v>9.8614698285982624E-3</v>
      </c>
      <c r="AK65" s="17">
        <f t="shared" si="28"/>
        <v>4.2263442122563982E-3</v>
      </c>
      <c r="AL65" s="13">
        <f t="shared" si="29"/>
        <v>1</v>
      </c>
      <c r="AO65" s="7">
        <v>54</v>
      </c>
      <c r="AP65" s="6" t="s">
        <v>59</v>
      </c>
      <c r="AQ65" s="18">
        <f t="shared" si="30"/>
        <v>1.1351384883591125</v>
      </c>
      <c r="AR65" s="18">
        <f t="shared" si="31"/>
        <v>0.9249574258280272</v>
      </c>
      <c r="AS65" s="18">
        <f t="shared" si="32"/>
        <v>9.4480636340103827E-2</v>
      </c>
      <c r="AT65" s="18">
        <f t="shared" si="33"/>
        <v>0.24995737266600185</v>
      </c>
      <c r="AU65" s="18">
        <f t="shared" si="34"/>
        <v>0.43331037487641955</v>
      </c>
      <c r="AV65" s="19"/>
    </row>
    <row r="66" spans="1:48" ht="16.5" x14ac:dyDescent="0.3">
      <c r="A66" s="7">
        <v>55</v>
      </c>
      <c r="B66" s="6" t="s">
        <v>23</v>
      </c>
      <c r="C66" s="8">
        <v>1038</v>
      </c>
      <c r="D66" s="8">
        <v>2687</v>
      </c>
      <c r="E66" s="6">
        <v>13</v>
      </c>
      <c r="F66" s="6">
        <v>47</v>
      </c>
      <c r="G66" s="6">
        <v>35</v>
      </c>
      <c r="H66" s="8">
        <f>SUM(C66:G66)</f>
        <v>3820</v>
      </c>
      <c r="K66" s="7">
        <v>55</v>
      </c>
      <c r="L66" s="6" t="s">
        <v>23</v>
      </c>
      <c r="M66" s="13">
        <f t="shared" si="12"/>
        <v>2.6711394957567994E-4</v>
      </c>
      <c r="N66" s="13">
        <f t="shared" si="13"/>
        <v>1.9811309625627446E-3</v>
      </c>
      <c r="O66" s="13">
        <f t="shared" si="14"/>
        <v>5.333005148401124E-5</v>
      </c>
      <c r="P66" s="13">
        <f t="shared" si="15"/>
        <v>2.0646635037778948E-4</v>
      </c>
      <c r="Q66" s="13">
        <f t="shared" si="16"/>
        <v>6.2191264792636552E-4</v>
      </c>
      <c r="R66" s="13">
        <f t="shared" si="17"/>
        <v>6.6204953551679123E-4</v>
      </c>
      <c r="U66" s="7">
        <v>55</v>
      </c>
      <c r="V66" s="6" t="s">
        <v>23</v>
      </c>
      <c r="W66" s="13">
        <f t="shared" si="18"/>
        <v>1.7989722980796578E-4</v>
      </c>
      <c r="X66" s="13">
        <f t="shared" si="19"/>
        <v>4.6568772301927173E-4</v>
      </c>
      <c r="Y66" s="13">
        <f t="shared" si="20"/>
        <v>2.2530481575178759E-6</v>
      </c>
      <c r="Z66" s="13">
        <f t="shared" si="21"/>
        <v>8.1456356464107808E-6</v>
      </c>
      <c r="AA66" s="13">
        <f t="shared" si="22"/>
        <v>6.0658988856250501E-6</v>
      </c>
      <c r="AB66" s="13">
        <f t="shared" si="23"/>
        <v>6.6204953551679123E-4</v>
      </c>
      <c r="AE66" s="7">
        <v>55</v>
      </c>
      <c r="AF66" s="6" t="s">
        <v>23</v>
      </c>
      <c r="AG66" s="34">
        <f t="shared" si="24"/>
        <v>0.2717277486910995</v>
      </c>
      <c r="AH66" s="35">
        <f t="shared" si="25"/>
        <v>0.70340314136125659</v>
      </c>
      <c r="AI66" s="17">
        <f t="shared" si="26"/>
        <v>3.4031413612565444E-3</v>
      </c>
      <c r="AJ66" s="17">
        <f t="shared" si="27"/>
        <v>1.2303664921465968E-2</v>
      </c>
      <c r="AK66" s="17">
        <f t="shared" si="28"/>
        <v>9.1623036649214652E-3</v>
      </c>
      <c r="AL66" s="13">
        <f t="shared" si="29"/>
        <v>1</v>
      </c>
      <c r="AO66" s="7">
        <v>55</v>
      </c>
      <c r="AP66" s="6" t="s">
        <v>23</v>
      </c>
      <c r="AQ66" s="18">
        <f t="shared" si="30"/>
        <v>0.4034652019915288</v>
      </c>
      <c r="AR66" s="18">
        <f t="shared" si="31"/>
        <v>2.9924210444710724</v>
      </c>
      <c r="AS66" s="18">
        <f t="shared" si="32"/>
        <v>8.0552962615376172E-2</v>
      </c>
      <c r="AT66" s="18">
        <f t="shared" si="33"/>
        <v>0.31185936897701066</v>
      </c>
      <c r="AU66" s="18">
        <f t="shared" si="34"/>
        <v>0.93937479684341874</v>
      </c>
      <c r="AV66" s="19"/>
    </row>
    <row r="67" spans="1:48" ht="16.5" x14ac:dyDescent="0.3">
      <c r="A67" s="7">
        <v>56</v>
      </c>
      <c r="B67" s="6" t="s">
        <v>15</v>
      </c>
      <c r="C67" s="8">
        <v>3042</v>
      </c>
      <c r="D67" s="6">
        <v>395</v>
      </c>
      <c r="E67" s="6">
        <v>27</v>
      </c>
      <c r="F67" s="6">
        <v>19</v>
      </c>
      <c r="G67" s="6">
        <v>49</v>
      </c>
      <c r="H67" s="8">
        <f>SUM(C67:G67)</f>
        <v>3532</v>
      </c>
      <c r="K67" s="7">
        <v>56</v>
      </c>
      <c r="L67" s="6" t="s">
        <v>15</v>
      </c>
      <c r="M67" s="13">
        <f t="shared" si="12"/>
        <v>7.8281371349635687E-4</v>
      </c>
      <c r="N67" s="13">
        <f t="shared" si="13"/>
        <v>2.9123436182072353E-4</v>
      </c>
      <c r="O67" s="13">
        <f t="shared" si="14"/>
        <v>1.1076241462063873E-4</v>
      </c>
      <c r="P67" s="13">
        <f t="shared" si="15"/>
        <v>8.3465120365489373E-5</v>
      </c>
      <c r="Q67" s="13">
        <f t="shared" si="16"/>
        <v>8.7067770709691177E-4</v>
      </c>
      <c r="R67" s="13">
        <f t="shared" si="17"/>
        <v>6.1213585325793358E-4</v>
      </c>
      <c r="U67" s="7">
        <v>56</v>
      </c>
      <c r="V67" s="6" t="s">
        <v>15</v>
      </c>
      <c r="W67" s="13">
        <f t="shared" si="18"/>
        <v>5.2721326885918297E-4</v>
      </c>
      <c r="X67" s="13">
        <f t="shared" si="19"/>
        <v>6.8458001709196994E-5</v>
      </c>
      <c r="Y67" s="13">
        <f t="shared" si="20"/>
        <v>4.6794077117678957E-6</v>
      </c>
      <c r="Z67" s="13">
        <f t="shared" si="21"/>
        <v>3.2929165379107417E-6</v>
      </c>
      <c r="AA67" s="13">
        <f t="shared" si="22"/>
        <v>8.4922584398750703E-6</v>
      </c>
      <c r="AB67" s="13">
        <f t="shared" si="23"/>
        <v>6.1213585325793358E-4</v>
      </c>
      <c r="AE67" s="7">
        <v>56</v>
      </c>
      <c r="AF67" s="6" t="s">
        <v>15</v>
      </c>
      <c r="AG67" s="17">
        <f t="shared" si="24"/>
        <v>0.86126840317100795</v>
      </c>
      <c r="AH67" s="17">
        <f t="shared" si="25"/>
        <v>0.11183465458663647</v>
      </c>
      <c r="AI67" s="17">
        <f t="shared" si="26"/>
        <v>7.6443941109852771E-3</v>
      </c>
      <c r="AJ67" s="17">
        <f t="shared" si="27"/>
        <v>5.3793884484711211E-3</v>
      </c>
      <c r="AK67" s="17">
        <f t="shared" si="28"/>
        <v>1.3873159682899207E-2</v>
      </c>
      <c r="AL67" s="13">
        <f t="shared" si="29"/>
        <v>1</v>
      </c>
      <c r="AO67" s="7">
        <v>56</v>
      </c>
      <c r="AP67" s="6" t="s">
        <v>15</v>
      </c>
      <c r="AQ67" s="18">
        <f t="shared" si="30"/>
        <v>1.2788234986237692</v>
      </c>
      <c r="AR67" s="18">
        <f t="shared" si="31"/>
        <v>0.47576752818954232</v>
      </c>
      <c r="AS67" s="18">
        <f t="shared" si="32"/>
        <v>0.18094417118542333</v>
      </c>
      <c r="AT67" s="18">
        <f t="shared" si="33"/>
        <v>0.13635064817926937</v>
      </c>
      <c r="AU67" s="18">
        <f t="shared" si="34"/>
        <v>1.4223602529780872</v>
      </c>
      <c r="AV67" s="19"/>
    </row>
    <row r="68" spans="1:48" ht="16.5" x14ac:dyDescent="0.3">
      <c r="A68" s="7">
        <v>57</v>
      </c>
      <c r="B68" s="6" t="s">
        <v>69</v>
      </c>
      <c r="C68" s="8">
        <v>1879</v>
      </c>
      <c r="D68" s="6">
        <v>335</v>
      </c>
      <c r="E68" s="6">
        <v>10</v>
      </c>
      <c r="F68" s="6">
        <v>24</v>
      </c>
      <c r="G68" s="6">
        <v>13</v>
      </c>
      <c r="H68" s="8">
        <f>SUM(C68:G68)</f>
        <v>2261</v>
      </c>
      <c r="K68" s="7">
        <v>57</v>
      </c>
      <c r="L68" s="6" t="s">
        <v>69</v>
      </c>
      <c r="M68" s="13">
        <f t="shared" si="12"/>
        <v>4.8353286247851895E-4</v>
      </c>
      <c r="N68" s="13">
        <f t="shared" si="13"/>
        <v>2.4699623091124654E-4</v>
      </c>
      <c r="O68" s="13">
        <f t="shared" si="14"/>
        <v>4.1023116526162495E-5</v>
      </c>
      <c r="P68" s="13">
        <f t="shared" si="15"/>
        <v>1.0542962572482868E-4</v>
      </c>
      <c r="Q68" s="13">
        <f t="shared" si="16"/>
        <v>2.3099612637265005E-4</v>
      </c>
      <c r="R68" s="13">
        <f t="shared" si="17"/>
        <v>3.9185706801137823E-4</v>
      </c>
      <c r="U68" s="7">
        <v>57</v>
      </c>
      <c r="V68" s="6" t="s">
        <v>69</v>
      </c>
      <c r="W68" s="13">
        <f t="shared" si="18"/>
        <v>3.256521144596991E-4</v>
      </c>
      <c r="X68" s="13">
        <f t="shared" si="19"/>
        <v>5.8059317905268334E-5</v>
      </c>
      <c r="Y68" s="13">
        <f t="shared" si="20"/>
        <v>1.733113967321443E-6</v>
      </c>
      <c r="Z68" s="13">
        <f t="shared" si="21"/>
        <v>4.1594735215714632E-6</v>
      </c>
      <c r="AA68" s="13">
        <f t="shared" si="22"/>
        <v>2.2530481575178759E-6</v>
      </c>
      <c r="AB68" s="13">
        <f t="shared" si="23"/>
        <v>3.9185706801137823E-4</v>
      </c>
      <c r="AE68" s="7">
        <v>57</v>
      </c>
      <c r="AF68" s="6" t="s">
        <v>69</v>
      </c>
      <c r="AG68" s="17">
        <f t="shared" si="24"/>
        <v>0.8310482087571871</v>
      </c>
      <c r="AH68" s="17">
        <f t="shared" si="25"/>
        <v>0.14816452896948254</v>
      </c>
      <c r="AI68" s="17">
        <f t="shared" si="26"/>
        <v>4.4228217602830609E-3</v>
      </c>
      <c r="AJ68" s="17">
        <f t="shared" si="27"/>
        <v>1.0614772224679346E-2</v>
      </c>
      <c r="AK68" s="17">
        <f t="shared" si="28"/>
        <v>5.7496682883679791E-3</v>
      </c>
      <c r="AL68" s="13">
        <f t="shared" si="29"/>
        <v>1</v>
      </c>
      <c r="AO68" s="7">
        <v>57</v>
      </c>
      <c r="AP68" s="6" t="s">
        <v>69</v>
      </c>
      <c r="AQ68" s="18">
        <f t="shared" si="30"/>
        <v>1.233952126810888</v>
      </c>
      <c r="AR68" s="18">
        <f t="shared" si="31"/>
        <v>0.63032225542011799</v>
      </c>
      <c r="AS68" s="18">
        <f t="shared" si="32"/>
        <v>0.10468897941371653</v>
      </c>
      <c r="AT68" s="18">
        <f t="shared" si="33"/>
        <v>0.26905122895924732</v>
      </c>
      <c r="AU68" s="18">
        <f t="shared" si="34"/>
        <v>0.58949077413589668</v>
      </c>
      <c r="AV68" s="19"/>
    </row>
    <row r="69" spans="1:48" ht="16.5" x14ac:dyDescent="0.3">
      <c r="A69" s="7">
        <v>58</v>
      </c>
      <c r="B69" s="6" t="s">
        <v>28</v>
      </c>
      <c r="C69" s="8">
        <v>1853</v>
      </c>
      <c r="D69" s="6">
        <v>95</v>
      </c>
      <c r="E69" s="6">
        <v>11</v>
      </c>
      <c r="F69" s="6">
        <v>15</v>
      </c>
      <c r="G69" s="6">
        <v>63</v>
      </c>
      <c r="H69" s="8">
        <f>SUM(C69:G69)</f>
        <v>2037</v>
      </c>
      <c r="K69" s="7">
        <v>58</v>
      </c>
      <c r="L69" s="6" t="s">
        <v>28</v>
      </c>
      <c r="M69" s="13">
        <f t="shared" si="12"/>
        <v>4.768421469785501E-4</v>
      </c>
      <c r="N69" s="13">
        <f t="shared" si="13"/>
        <v>7.0043707273338563E-5</v>
      </c>
      <c r="O69" s="13">
        <f t="shared" si="14"/>
        <v>4.5125428178778741E-5</v>
      </c>
      <c r="P69" s="13">
        <f t="shared" si="15"/>
        <v>6.5893516078017927E-5</v>
      </c>
      <c r="Q69" s="13">
        <f t="shared" si="16"/>
        <v>1.1194427662674579E-3</v>
      </c>
      <c r="R69" s="13">
        <f t="shared" si="17"/>
        <v>3.5303531514337794E-4</v>
      </c>
      <c r="U69" s="7">
        <v>58</v>
      </c>
      <c r="V69" s="6" t="s">
        <v>28</v>
      </c>
      <c r="W69" s="13">
        <f t="shared" si="18"/>
        <v>3.2114601814466336E-4</v>
      </c>
      <c r="X69" s="13">
        <f t="shared" si="19"/>
        <v>1.6464582689553709E-5</v>
      </c>
      <c r="Y69" s="13">
        <f t="shared" si="20"/>
        <v>1.9064253640535871E-6</v>
      </c>
      <c r="Z69" s="13">
        <f t="shared" si="21"/>
        <v>2.5996709509821645E-6</v>
      </c>
      <c r="AA69" s="13">
        <f t="shared" si="22"/>
        <v>1.091861799412509E-5</v>
      </c>
      <c r="AB69" s="13">
        <f t="shared" si="23"/>
        <v>3.5303531514337794E-4</v>
      </c>
      <c r="AE69" s="7">
        <v>58</v>
      </c>
      <c r="AF69" s="6" t="s">
        <v>28</v>
      </c>
      <c r="AG69" s="17">
        <f t="shared" si="24"/>
        <v>0.90967108492881688</v>
      </c>
      <c r="AH69" s="17">
        <f t="shared" si="25"/>
        <v>4.6637211585665195E-2</v>
      </c>
      <c r="AI69" s="17">
        <f t="shared" si="26"/>
        <v>5.4000981836033381E-3</v>
      </c>
      <c r="AJ69" s="17">
        <f t="shared" si="27"/>
        <v>7.3637702503681884E-3</v>
      </c>
      <c r="AK69" s="17">
        <f t="shared" si="28"/>
        <v>3.0927835051546393E-2</v>
      </c>
      <c r="AL69" s="13">
        <f t="shared" si="29"/>
        <v>0.99999999999999989</v>
      </c>
      <c r="AO69" s="7">
        <v>58</v>
      </c>
      <c r="AP69" s="6" t="s">
        <v>28</v>
      </c>
      <c r="AQ69" s="18">
        <f t="shared" si="30"/>
        <v>1.3506924846453126</v>
      </c>
      <c r="AR69" s="18">
        <f t="shared" si="31"/>
        <v>0.1984042509880117</v>
      </c>
      <c r="AS69" s="18">
        <f t="shared" si="32"/>
        <v>0.12782128654877484</v>
      </c>
      <c r="AT69" s="18">
        <f t="shared" si="33"/>
        <v>0.18664851149879055</v>
      </c>
      <c r="AU69" s="18">
        <f t="shared" si="34"/>
        <v>3.1709087398602591</v>
      </c>
      <c r="AV69" s="19"/>
    </row>
    <row r="70" spans="1:48" ht="16.5" x14ac:dyDescent="0.3">
      <c r="A70" s="7">
        <v>59</v>
      </c>
      <c r="B70" s="6" t="s">
        <v>20</v>
      </c>
      <c r="C70" s="8">
        <v>1601</v>
      </c>
      <c r="D70" s="6">
        <v>219</v>
      </c>
      <c r="E70" s="6">
        <v>9</v>
      </c>
      <c r="F70" s="6">
        <v>16</v>
      </c>
      <c r="G70" s="6">
        <v>15</v>
      </c>
      <c r="H70" s="8">
        <f>SUM(C70:G70)</f>
        <v>1860</v>
      </c>
      <c r="K70" s="7">
        <v>59</v>
      </c>
      <c r="L70" s="6" t="s">
        <v>20</v>
      </c>
      <c r="M70" s="13">
        <f t="shared" si="12"/>
        <v>4.1199367367115958E-4</v>
      </c>
      <c r="N70" s="13">
        <f t="shared" si="13"/>
        <v>1.61469177819591E-4</v>
      </c>
      <c r="O70" s="13">
        <f t="shared" si="14"/>
        <v>3.6920804873546242E-5</v>
      </c>
      <c r="P70" s="13">
        <f t="shared" si="15"/>
        <v>7.0286417149885785E-5</v>
      </c>
      <c r="Q70" s="13">
        <f t="shared" si="16"/>
        <v>2.665339919684424E-4</v>
      </c>
      <c r="R70" s="13">
        <f t="shared" si="17"/>
        <v>3.2235919792178837E-4</v>
      </c>
      <c r="U70" s="7">
        <v>59</v>
      </c>
      <c r="V70" s="6" t="s">
        <v>20</v>
      </c>
      <c r="W70" s="13">
        <f t="shared" si="18"/>
        <v>2.77471546168163E-4</v>
      </c>
      <c r="X70" s="13">
        <f t="shared" si="19"/>
        <v>3.7955195884339597E-5</v>
      </c>
      <c r="Y70" s="13">
        <f t="shared" si="20"/>
        <v>1.5598025705892987E-6</v>
      </c>
      <c r="Z70" s="13">
        <f t="shared" si="21"/>
        <v>2.7729823477143088E-6</v>
      </c>
      <c r="AA70" s="13">
        <f t="shared" si="22"/>
        <v>2.5996709509821645E-6</v>
      </c>
      <c r="AB70" s="13">
        <f t="shared" si="23"/>
        <v>3.2235919792178837E-4</v>
      </c>
      <c r="AE70" s="7">
        <v>59</v>
      </c>
      <c r="AF70" s="6" t="s">
        <v>20</v>
      </c>
      <c r="AG70" s="17">
        <f t="shared" si="24"/>
        <v>0.86075268817204298</v>
      </c>
      <c r="AH70" s="17">
        <f t="shared" si="25"/>
        <v>0.11774193548387096</v>
      </c>
      <c r="AI70" s="17">
        <f t="shared" si="26"/>
        <v>4.8387096774193551E-3</v>
      </c>
      <c r="AJ70" s="17">
        <f t="shared" si="27"/>
        <v>8.6021505376344086E-3</v>
      </c>
      <c r="AK70" s="17">
        <f t="shared" si="28"/>
        <v>8.0645161290322578E-3</v>
      </c>
      <c r="AL70" s="13">
        <f t="shared" si="29"/>
        <v>1</v>
      </c>
      <c r="AO70" s="7">
        <v>59</v>
      </c>
      <c r="AP70" s="6" t="s">
        <v>20</v>
      </c>
      <c r="AQ70" s="18">
        <f t="shared" si="30"/>
        <v>1.278057757703934</v>
      </c>
      <c r="AR70" s="18">
        <f t="shared" si="31"/>
        <v>0.50089831114037908</v>
      </c>
      <c r="AS70" s="18">
        <f t="shared" si="32"/>
        <v>0.11453312054245794</v>
      </c>
      <c r="AT70" s="18">
        <f t="shared" si="33"/>
        <v>0.21803757300245813</v>
      </c>
      <c r="AU70" s="18">
        <f t="shared" si="34"/>
        <v>0.82682297786678793</v>
      </c>
      <c r="AV70" s="19"/>
    </row>
    <row r="71" spans="1:48" ht="16.5" x14ac:dyDescent="0.3">
      <c r="A71" s="7">
        <v>60</v>
      </c>
      <c r="B71" s="6" t="s">
        <v>40</v>
      </c>
      <c r="C71" s="8">
        <v>1192</v>
      </c>
      <c r="D71" s="6">
        <v>171</v>
      </c>
      <c r="E71" s="6">
        <v>2</v>
      </c>
      <c r="F71" s="6">
        <v>4</v>
      </c>
      <c r="G71" s="6">
        <v>17</v>
      </c>
      <c r="H71" s="8">
        <f>SUM(C71:G71)</f>
        <v>1386</v>
      </c>
      <c r="K71" s="7">
        <v>60</v>
      </c>
      <c r="L71" s="6" t="s">
        <v>40</v>
      </c>
      <c r="M71" s="13">
        <f t="shared" si="12"/>
        <v>3.067435721524186E-4</v>
      </c>
      <c r="N71" s="13">
        <f t="shared" si="13"/>
        <v>1.2607867309200941E-4</v>
      </c>
      <c r="O71" s="13">
        <f t="shared" si="14"/>
        <v>8.204623305232499E-6</v>
      </c>
      <c r="P71" s="13">
        <f t="shared" si="15"/>
        <v>1.7571604287471446E-5</v>
      </c>
      <c r="Q71" s="13">
        <f t="shared" si="16"/>
        <v>3.0207185756423469E-4</v>
      </c>
      <c r="R71" s="13">
        <f t="shared" si="17"/>
        <v>2.4020959587075198E-4</v>
      </c>
      <c r="U71" s="7">
        <v>60</v>
      </c>
      <c r="V71" s="6" t="s">
        <v>40</v>
      </c>
      <c r="W71" s="13">
        <f t="shared" si="18"/>
        <v>2.0658718490471599E-4</v>
      </c>
      <c r="X71" s="13">
        <f t="shared" si="19"/>
        <v>2.9636248841196674E-5</v>
      </c>
      <c r="Y71" s="13">
        <f t="shared" si="20"/>
        <v>3.466227934642886E-7</v>
      </c>
      <c r="Z71" s="13">
        <f t="shared" si="21"/>
        <v>6.932455869285772E-7</v>
      </c>
      <c r="AA71" s="13">
        <f t="shared" si="22"/>
        <v>2.9462937444464531E-6</v>
      </c>
      <c r="AB71" s="13">
        <f t="shared" si="23"/>
        <v>2.4020959587075198E-4</v>
      </c>
      <c r="AE71" s="7">
        <v>60</v>
      </c>
      <c r="AF71" s="6" t="s">
        <v>40</v>
      </c>
      <c r="AG71" s="17">
        <f t="shared" si="24"/>
        <v>0.86002886002886003</v>
      </c>
      <c r="AH71" s="17">
        <f t="shared" si="25"/>
        <v>0.12337662337662338</v>
      </c>
      <c r="AI71" s="34">
        <f t="shared" si="26"/>
        <v>1.443001443001443E-3</v>
      </c>
      <c r="AJ71" s="17">
        <f t="shared" si="27"/>
        <v>2.886002886002886E-3</v>
      </c>
      <c r="AK71" s="17">
        <f t="shared" si="28"/>
        <v>1.2265512265512266E-2</v>
      </c>
      <c r="AL71" s="13">
        <f t="shared" si="29"/>
        <v>1</v>
      </c>
      <c r="AO71" s="7">
        <v>60</v>
      </c>
      <c r="AP71" s="6" t="s">
        <v>40</v>
      </c>
      <c r="AQ71" s="18">
        <f t="shared" si="30"/>
        <v>1.2769830074459894</v>
      </c>
      <c r="AR71" s="18">
        <f t="shared" si="31"/>
        <v>0.52486942761374</v>
      </c>
      <c r="AS71" s="18">
        <f t="shared" si="32"/>
        <v>3.4156101364273168E-2</v>
      </c>
      <c r="AT71" s="18">
        <f t="shared" si="33"/>
        <v>7.3151133799525994E-2</v>
      </c>
      <c r="AU71" s="18">
        <f t="shared" si="34"/>
        <v>1.2575345146776256</v>
      </c>
      <c r="AV71" s="19"/>
    </row>
    <row r="72" spans="1:48" ht="16.5" x14ac:dyDescent="0.3">
      <c r="A72" s="7">
        <v>61</v>
      </c>
      <c r="B72" s="6" t="s">
        <v>42</v>
      </c>
      <c r="C72" s="8">
        <v>1270</v>
      </c>
      <c r="D72" s="6">
        <v>92</v>
      </c>
      <c r="E72" s="6">
        <v>4</v>
      </c>
      <c r="F72" s="6">
        <v>1</v>
      </c>
      <c r="G72" s="6">
        <v>5</v>
      </c>
      <c r="H72" s="8">
        <f>SUM(C72:G72)</f>
        <v>1372</v>
      </c>
      <c r="K72" s="7">
        <v>61</v>
      </c>
      <c r="L72" s="6" t="s">
        <v>42</v>
      </c>
      <c r="M72" s="13">
        <f t="shared" si="12"/>
        <v>3.268157186523252E-4</v>
      </c>
      <c r="N72" s="13">
        <f t="shared" si="13"/>
        <v>6.7831800727864719E-5</v>
      </c>
      <c r="O72" s="13">
        <f t="shared" si="14"/>
        <v>1.6409246610464998E-5</v>
      </c>
      <c r="P72" s="13">
        <f t="shared" si="15"/>
        <v>4.3929010718678616E-6</v>
      </c>
      <c r="Q72" s="13">
        <f t="shared" si="16"/>
        <v>8.8844663989480794E-5</v>
      </c>
      <c r="R72" s="13">
        <f t="shared" si="17"/>
        <v>2.3778323631650197E-4</v>
      </c>
      <c r="U72" s="7">
        <v>61</v>
      </c>
      <c r="V72" s="6" t="s">
        <v>42</v>
      </c>
      <c r="W72" s="13">
        <f t="shared" si="18"/>
        <v>2.2010547384982324E-4</v>
      </c>
      <c r="X72" s="13">
        <f t="shared" si="19"/>
        <v>1.5944648499357274E-5</v>
      </c>
      <c r="Y72" s="13">
        <f t="shared" si="20"/>
        <v>6.932455869285772E-7</v>
      </c>
      <c r="Z72" s="13">
        <f t="shared" si="21"/>
        <v>1.733113967321443E-7</v>
      </c>
      <c r="AA72" s="13">
        <f t="shared" si="22"/>
        <v>8.665569836607215E-7</v>
      </c>
      <c r="AB72" s="13">
        <f t="shared" si="23"/>
        <v>2.3778323631650197E-4</v>
      </c>
      <c r="AE72" s="7">
        <v>61</v>
      </c>
      <c r="AF72" s="6" t="s">
        <v>42</v>
      </c>
      <c r="AG72" s="17">
        <f t="shared" si="24"/>
        <v>0.92565597667638488</v>
      </c>
      <c r="AH72" s="17">
        <f t="shared" si="25"/>
        <v>6.7055393586005832E-2</v>
      </c>
      <c r="AI72" s="17">
        <f t="shared" si="26"/>
        <v>2.9154518950437317E-3</v>
      </c>
      <c r="AJ72" s="34">
        <f t="shared" si="27"/>
        <v>7.2886297376093293E-4</v>
      </c>
      <c r="AK72" s="17">
        <f t="shared" si="28"/>
        <v>3.6443148688046646E-3</v>
      </c>
      <c r="AL72" s="13">
        <f t="shared" si="29"/>
        <v>1</v>
      </c>
      <c r="AO72" s="7">
        <v>61</v>
      </c>
      <c r="AP72" s="6" t="s">
        <v>42</v>
      </c>
      <c r="AQ72" s="18">
        <f t="shared" si="30"/>
        <v>1.3744270778505021</v>
      </c>
      <c r="AR72" s="18">
        <f t="shared" si="31"/>
        <v>0.28526737956235498</v>
      </c>
      <c r="AS72" s="18">
        <f t="shared" si="32"/>
        <v>6.9009266021694771E-2</v>
      </c>
      <c r="AT72" s="18">
        <f t="shared" si="33"/>
        <v>1.8474393485084371E-2</v>
      </c>
      <c r="AU72" s="18">
        <f t="shared" si="34"/>
        <v>0.3736372057415514</v>
      </c>
      <c r="AV72" s="19"/>
    </row>
    <row r="73" spans="1:48" ht="16.5" x14ac:dyDescent="0.3">
      <c r="A73" s="7">
        <v>62</v>
      </c>
      <c r="B73" s="6" t="s">
        <v>38</v>
      </c>
      <c r="C73" s="6">
        <v>764</v>
      </c>
      <c r="D73" s="6">
        <v>27</v>
      </c>
      <c r="E73" s="6">
        <v>5</v>
      </c>
      <c r="F73" s="6">
        <v>7</v>
      </c>
      <c r="G73" s="6">
        <v>9</v>
      </c>
      <c r="H73" s="8">
        <f>SUM(C73:G73)</f>
        <v>812</v>
      </c>
      <c r="K73" s="7">
        <v>62</v>
      </c>
      <c r="L73" s="6" t="s">
        <v>38</v>
      </c>
      <c r="M73" s="13">
        <f t="shared" si="12"/>
        <v>1.9660410161446965E-4</v>
      </c>
      <c r="N73" s="13">
        <f t="shared" si="13"/>
        <v>1.9907158909264644E-5</v>
      </c>
      <c r="O73" s="13">
        <f t="shared" si="14"/>
        <v>2.0511558263081248E-5</v>
      </c>
      <c r="P73" s="13">
        <f t="shared" si="15"/>
        <v>3.0750307503075028E-5</v>
      </c>
      <c r="Q73" s="13">
        <f t="shared" si="16"/>
        <v>1.5992039518106542E-4</v>
      </c>
      <c r="R73" s="13">
        <f t="shared" si="17"/>
        <v>1.4072885414650115E-4</v>
      </c>
      <c r="U73" s="7">
        <v>62</v>
      </c>
      <c r="V73" s="6" t="s">
        <v>38</v>
      </c>
      <c r="W73" s="13">
        <f t="shared" si="18"/>
        <v>1.3240990710335825E-4</v>
      </c>
      <c r="X73" s="13">
        <f t="shared" si="19"/>
        <v>4.6794077117678957E-6</v>
      </c>
      <c r="Y73" s="13">
        <f t="shared" si="20"/>
        <v>8.665569836607215E-7</v>
      </c>
      <c r="Z73" s="13">
        <f t="shared" si="21"/>
        <v>1.2131797771250101E-6</v>
      </c>
      <c r="AA73" s="13">
        <f t="shared" si="22"/>
        <v>1.5598025705892987E-6</v>
      </c>
      <c r="AB73" s="13">
        <f t="shared" si="23"/>
        <v>1.4072885414650115E-4</v>
      </c>
      <c r="AE73" s="7">
        <v>62</v>
      </c>
      <c r="AF73" s="6" t="s">
        <v>38</v>
      </c>
      <c r="AG73" s="17">
        <f t="shared" si="24"/>
        <v>0.94088669950738912</v>
      </c>
      <c r="AH73" s="34">
        <f t="shared" si="25"/>
        <v>3.3251231527093597E-2</v>
      </c>
      <c r="AI73" s="17">
        <f t="shared" si="26"/>
        <v>6.1576354679802959E-3</v>
      </c>
      <c r="AJ73" s="17">
        <f t="shared" si="27"/>
        <v>8.6206896551724137E-3</v>
      </c>
      <c r="AK73" s="17">
        <f t="shared" si="28"/>
        <v>1.1083743842364532E-2</v>
      </c>
      <c r="AL73" s="13">
        <f t="shared" si="29"/>
        <v>1</v>
      </c>
      <c r="AO73" s="7">
        <v>62</v>
      </c>
      <c r="AP73" s="6" t="s">
        <v>38</v>
      </c>
      <c r="AQ73" s="18">
        <f t="shared" si="30"/>
        <v>1.3970418703885799</v>
      </c>
      <c r="AR73" s="18">
        <f t="shared" si="31"/>
        <v>0.14145754991041815</v>
      </c>
      <c r="AS73" s="18">
        <f t="shared" si="32"/>
        <v>0.14575232909754499</v>
      </c>
      <c r="AT73" s="18">
        <f t="shared" si="33"/>
        <v>0.21850748156496344</v>
      </c>
      <c r="AU73" s="18">
        <f t="shared" si="34"/>
        <v>1.1363724671174082</v>
      </c>
      <c r="AV73" s="19"/>
    </row>
    <row r="74" spans="1:48" ht="16.5" x14ac:dyDescent="0.3">
      <c r="A74" s="7">
        <v>63</v>
      </c>
      <c r="B74" s="6" t="s">
        <v>51</v>
      </c>
      <c r="C74" s="6">
        <v>740</v>
      </c>
      <c r="D74" s="6">
        <v>30</v>
      </c>
      <c r="E74" s="6">
        <v>4</v>
      </c>
      <c r="F74" s="6">
        <v>3</v>
      </c>
      <c r="G74" s="6">
        <v>5</v>
      </c>
      <c r="H74" s="8">
        <f>SUM(C74:G74)</f>
        <v>782</v>
      </c>
      <c r="K74" s="7">
        <v>63</v>
      </c>
      <c r="L74" s="6" t="s">
        <v>51</v>
      </c>
      <c r="M74" s="13">
        <f t="shared" si="12"/>
        <v>1.9042805653757532E-4</v>
      </c>
      <c r="N74" s="13">
        <f t="shared" si="13"/>
        <v>2.2119065454738495E-5</v>
      </c>
      <c r="O74" s="13">
        <f t="shared" si="14"/>
        <v>1.6409246610464998E-5</v>
      </c>
      <c r="P74" s="13">
        <f t="shared" si="15"/>
        <v>1.3178703215603585E-5</v>
      </c>
      <c r="Q74" s="13">
        <f t="shared" si="16"/>
        <v>8.8844663989480794E-5</v>
      </c>
      <c r="R74" s="13">
        <f t="shared" si="17"/>
        <v>1.3552951224453684E-4</v>
      </c>
      <c r="U74" s="7">
        <v>63</v>
      </c>
      <c r="V74" s="6" t="s">
        <v>51</v>
      </c>
      <c r="W74" s="13">
        <f t="shared" si="18"/>
        <v>1.2825043358178677E-4</v>
      </c>
      <c r="X74" s="13">
        <f t="shared" si="19"/>
        <v>5.199341901964329E-6</v>
      </c>
      <c r="Y74" s="13">
        <f t="shared" si="20"/>
        <v>6.932455869285772E-7</v>
      </c>
      <c r="Z74" s="13">
        <f t="shared" si="21"/>
        <v>5.199341901964329E-7</v>
      </c>
      <c r="AA74" s="13">
        <f t="shared" si="22"/>
        <v>8.665569836607215E-7</v>
      </c>
      <c r="AB74" s="13">
        <f t="shared" si="23"/>
        <v>1.3552951224453684E-4</v>
      </c>
      <c r="AE74" s="7">
        <v>63</v>
      </c>
      <c r="AF74" s="6" t="s">
        <v>51</v>
      </c>
      <c r="AG74" s="35">
        <f t="shared" si="24"/>
        <v>0.94629156010230175</v>
      </c>
      <c r="AH74" s="17">
        <f t="shared" si="25"/>
        <v>3.8363171355498722E-2</v>
      </c>
      <c r="AI74" s="17">
        <f t="shared" si="26"/>
        <v>5.1150895140664966E-3</v>
      </c>
      <c r="AJ74" s="17">
        <f t="shared" si="27"/>
        <v>3.8363171355498722E-3</v>
      </c>
      <c r="AK74" s="17">
        <f t="shared" si="28"/>
        <v>6.3938618925831201E-3</v>
      </c>
      <c r="AL74" s="13">
        <f t="shared" si="29"/>
        <v>1</v>
      </c>
      <c r="AO74" s="7">
        <v>63</v>
      </c>
      <c r="AP74" s="6" t="s">
        <v>51</v>
      </c>
      <c r="AQ74" s="18">
        <f t="shared" si="30"/>
        <v>1.4050670837948906</v>
      </c>
      <c r="AR74" s="18">
        <f t="shared" si="31"/>
        <v>0.16320478904128949</v>
      </c>
      <c r="AS74" s="18">
        <f t="shared" si="32"/>
        <v>0.12107508053934173</v>
      </c>
      <c r="AT74" s="18">
        <f t="shared" si="33"/>
        <v>9.7238623509727978E-2</v>
      </c>
      <c r="AU74" s="18">
        <f t="shared" si="34"/>
        <v>0.6555373993317245</v>
      </c>
      <c r="AV74" s="19"/>
    </row>
    <row r="75" spans="1:48" ht="16.5" x14ac:dyDescent="0.3">
      <c r="A75" s="7">
        <v>64</v>
      </c>
      <c r="B75" s="6" t="s">
        <v>67</v>
      </c>
      <c r="C75" s="6">
        <v>633</v>
      </c>
      <c r="D75" s="6">
        <v>108</v>
      </c>
      <c r="E75" s="6">
        <v>2</v>
      </c>
      <c r="F75" s="6">
        <v>10</v>
      </c>
      <c r="G75" s="6">
        <v>3</v>
      </c>
      <c r="H75" s="8">
        <f>SUM(C75:G75)</f>
        <v>756</v>
      </c>
      <c r="K75" s="7">
        <v>64</v>
      </c>
      <c r="L75" s="6" t="s">
        <v>67</v>
      </c>
      <c r="M75" s="13">
        <f t="shared" si="12"/>
        <v>1.6289318890308808E-4</v>
      </c>
      <c r="N75" s="13">
        <f t="shared" si="13"/>
        <v>7.9628635637058576E-5</v>
      </c>
      <c r="O75" s="13">
        <f t="shared" si="14"/>
        <v>8.204623305232499E-6</v>
      </c>
      <c r="P75" s="13">
        <f t="shared" si="15"/>
        <v>4.3929010718678616E-5</v>
      </c>
      <c r="Q75" s="13">
        <f t="shared" si="16"/>
        <v>5.3306798393688477E-5</v>
      </c>
      <c r="R75" s="13">
        <f t="shared" si="17"/>
        <v>1.310234159295011E-4</v>
      </c>
      <c r="U75" s="7">
        <v>64</v>
      </c>
      <c r="V75" s="6" t="s">
        <v>67</v>
      </c>
      <c r="W75" s="13">
        <f t="shared" si="18"/>
        <v>1.0970611413144733E-4</v>
      </c>
      <c r="X75" s="13">
        <f t="shared" si="19"/>
        <v>1.8717630847071583E-5</v>
      </c>
      <c r="Y75" s="13">
        <f t="shared" si="20"/>
        <v>3.466227934642886E-7</v>
      </c>
      <c r="Z75" s="13">
        <f t="shared" si="21"/>
        <v>1.733113967321443E-6</v>
      </c>
      <c r="AA75" s="13">
        <f t="shared" si="22"/>
        <v>5.199341901964329E-7</v>
      </c>
      <c r="AB75" s="13">
        <f t="shared" si="23"/>
        <v>1.310234159295011E-4</v>
      </c>
      <c r="AE75" s="7">
        <v>64</v>
      </c>
      <c r="AF75" s="6" t="s">
        <v>67</v>
      </c>
      <c r="AG75" s="17">
        <f t="shared" si="24"/>
        <v>0.83730158730158732</v>
      </c>
      <c r="AH75" s="17">
        <f t="shared" si="25"/>
        <v>0.14285714285714285</v>
      </c>
      <c r="AI75" s="17">
        <f t="shared" si="26"/>
        <v>2.6455026455026454E-3</v>
      </c>
      <c r="AJ75" s="17">
        <f t="shared" si="27"/>
        <v>1.3227513227513227E-2</v>
      </c>
      <c r="AK75" s="17">
        <f t="shared" si="28"/>
        <v>3.968253968253968E-3</v>
      </c>
      <c r="AL75" s="13">
        <f t="shared" si="29"/>
        <v>1.0000000000000002</v>
      </c>
      <c r="AO75" s="7">
        <v>64</v>
      </c>
      <c r="AP75" s="6" t="s">
        <v>67</v>
      </c>
      <c r="AQ75" s="18">
        <f t="shared" si="30"/>
        <v>1.2432372316619722</v>
      </c>
      <c r="AR75" s="18">
        <f t="shared" si="31"/>
        <v>0.60774354776327788</v>
      </c>
      <c r="AS75" s="18">
        <f t="shared" si="32"/>
        <v>6.2619519167834134E-2</v>
      </c>
      <c r="AT75" s="18">
        <f t="shared" si="33"/>
        <v>0.33527602991449412</v>
      </c>
      <c r="AU75" s="18">
        <f t="shared" si="34"/>
        <v>0.40684940180746709</v>
      </c>
      <c r="AV75" s="19"/>
    </row>
    <row r="76" spans="1:48" ht="16.5" x14ac:dyDescent="0.3">
      <c r="A76" s="6"/>
      <c r="C76" s="8">
        <f>SUM(C12:C75)</f>
        <v>3885982</v>
      </c>
      <c r="D76" s="8">
        <f t="shared" ref="D76:E76" si="35">SUM(D12:D75)</f>
        <v>1356296</v>
      </c>
      <c r="E76" s="8">
        <f t="shared" si="35"/>
        <v>243765</v>
      </c>
      <c r="F76" s="8">
        <f>SUM(F12:F75)</f>
        <v>227640</v>
      </c>
      <c r="G76" s="8">
        <f t="shared" ref="G76" si="36">SUM(G12:G75)</f>
        <v>56278</v>
      </c>
      <c r="H76" s="8">
        <f t="shared" ref="H13:H76" si="37">SUM(C76:G76)</f>
        <v>5769961</v>
      </c>
      <c r="K76" s="6"/>
      <c r="L76" s="6" t="s">
        <v>77</v>
      </c>
      <c r="M76" s="12">
        <f>SUM(M12:M75)</f>
        <v>1.0000000000000002</v>
      </c>
      <c r="N76" s="12">
        <f t="shared" ref="N76" si="38">SUM(N12:N75)</f>
        <v>1.0000000000000004</v>
      </c>
      <c r="O76" s="12">
        <f t="shared" ref="O76" si="39">SUM(O12:O75)</f>
        <v>1.0000000000000007</v>
      </c>
      <c r="P76" s="12">
        <f>SUM(P12:P75)</f>
        <v>1.0000000000000002</v>
      </c>
      <c r="Q76" s="12">
        <f t="shared" ref="Q76:R76" si="40">SUM(Q12:Q75)</f>
        <v>0.99999999999999989</v>
      </c>
      <c r="R76" s="12">
        <f t="shared" si="40"/>
        <v>0.99999999999999989</v>
      </c>
      <c r="U76" s="6"/>
      <c r="V76" s="6" t="s">
        <v>77</v>
      </c>
      <c r="W76" s="12">
        <f>SUM(W12:W75)</f>
        <v>0.67348496809597147</v>
      </c>
      <c r="X76" s="12">
        <f t="shared" ref="X76" si="41">SUM(X12:X75)</f>
        <v>0.23506155414222035</v>
      </c>
      <c r="Y76" s="12">
        <f t="shared" ref="Y76" si="42">SUM(Y12:Y75)</f>
        <v>4.2247252624411161E-2</v>
      </c>
      <c r="Z76" s="12">
        <f>SUM(Z12:Z75)</f>
        <v>3.9452606352105318E-2</v>
      </c>
      <c r="AA76" s="12">
        <f t="shared" ref="AA76" si="43">SUM(AA12:AA75)</f>
        <v>9.7536187852916116E-3</v>
      </c>
      <c r="AB76" s="12">
        <f t="shared" ref="AB76" si="44">SUM(AB12:AB75)</f>
        <v>0.99999999999999989</v>
      </c>
      <c r="AE76" s="6"/>
      <c r="AF76" s="6" t="s">
        <v>77</v>
      </c>
      <c r="AG76" s="17">
        <f>+C76/H76</f>
        <v>0.67348496809597158</v>
      </c>
      <c r="AH76" s="17">
        <f>+D76/H76</f>
        <v>0.23506155414222038</v>
      </c>
      <c r="AI76" s="17">
        <f>+E76/H76</f>
        <v>4.2247252624411154E-2</v>
      </c>
      <c r="AJ76" s="17">
        <f>+F76/H76</f>
        <v>3.9452606352105325E-2</v>
      </c>
      <c r="AK76" s="17">
        <f>+G76/H76</f>
        <v>9.7536187852916168E-3</v>
      </c>
      <c r="AL76" s="13">
        <f>SUM(AG76:AK76)</f>
        <v>1.0000000000000002</v>
      </c>
      <c r="AO76" s="6"/>
      <c r="AP76" s="6" t="s">
        <v>77</v>
      </c>
      <c r="AQ76" s="18"/>
      <c r="AR76" s="18"/>
      <c r="AS76" s="18"/>
      <c r="AT76" s="18"/>
      <c r="AU76" s="18"/>
      <c r="AV76" s="19"/>
    </row>
    <row r="77" spans="1:48" ht="16.5" x14ac:dyDescent="0.3">
      <c r="A77" s="6"/>
      <c r="B77" s="6"/>
      <c r="C77" s="6" t="s">
        <v>82</v>
      </c>
      <c r="D77" s="6" t="s">
        <v>10</v>
      </c>
      <c r="E77" s="6" t="s">
        <v>80</v>
      </c>
      <c r="F77" s="6" t="s">
        <v>84</v>
      </c>
      <c r="G77" s="6" t="s">
        <v>85</v>
      </c>
      <c r="H77" s="6" t="s">
        <v>77</v>
      </c>
      <c r="K77" s="6"/>
      <c r="L77" s="6"/>
      <c r="M77" s="6" t="s">
        <v>82</v>
      </c>
      <c r="N77" s="6" t="s">
        <v>10</v>
      </c>
      <c r="O77" s="6" t="s">
        <v>80</v>
      </c>
      <c r="P77" s="6" t="s">
        <v>84</v>
      </c>
      <c r="Q77" s="6" t="s">
        <v>85</v>
      </c>
      <c r="R77" s="6" t="s">
        <v>77</v>
      </c>
      <c r="U77" s="6"/>
      <c r="V77" s="6"/>
      <c r="W77" s="6" t="s">
        <v>82</v>
      </c>
      <c r="X77" s="6" t="s">
        <v>10</v>
      </c>
      <c r="Y77" s="6" t="s">
        <v>80</v>
      </c>
      <c r="Z77" s="6" t="s">
        <v>84</v>
      </c>
      <c r="AA77" s="6" t="s">
        <v>85</v>
      </c>
      <c r="AB77" s="6" t="s">
        <v>77</v>
      </c>
      <c r="AE77" s="6"/>
      <c r="AF77" s="6"/>
      <c r="AG77" s="6" t="s">
        <v>82</v>
      </c>
      <c r="AH77" s="6" t="s">
        <v>10</v>
      </c>
      <c r="AI77" s="6" t="s">
        <v>80</v>
      </c>
      <c r="AJ77" s="6" t="s">
        <v>84</v>
      </c>
      <c r="AK77" s="6" t="s">
        <v>85</v>
      </c>
      <c r="AL77" s="6" t="s">
        <v>77</v>
      </c>
      <c r="AO77" s="6"/>
      <c r="AP77" s="6"/>
      <c r="AQ77" s="6" t="s">
        <v>82</v>
      </c>
      <c r="AR77" s="6" t="s">
        <v>10</v>
      </c>
      <c r="AS77" s="6" t="s">
        <v>80</v>
      </c>
      <c r="AT77" s="6" t="s">
        <v>84</v>
      </c>
      <c r="AU77" s="6" t="s">
        <v>85</v>
      </c>
      <c r="AV77" s="6"/>
    </row>
    <row r="78" spans="1:48" ht="16.5" x14ac:dyDescent="0.3">
      <c r="A78" s="6"/>
      <c r="B78" s="6"/>
      <c r="C78" s="6"/>
      <c r="D78" s="6"/>
      <c r="E78" s="6"/>
      <c r="F78" s="6"/>
      <c r="G78" s="6"/>
      <c r="H78" s="6"/>
      <c r="K78" s="6"/>
      <c r="L78" s="6"/>
      <c r="M78" s="6"/>
      <c r="N78" s="6"/>
      <c r="O78" s="6"/>
      <c r="P78" s="6"/>
      <c r="Q78" s="6"/>
      <c r="R78" s="6"/>
    </row>
    <row r="79" spans="1:48" ht="16.5" x14ac:dyDescent="0.3">
      <c r="A79" s="6"/>
      <c r="B79" s="6"/>
      <c r="C79" s="6"/>
      <c r="D79" s="6"/>
      <c r="E79" s="6"/>
      <c r="F79" s="6"/>
      <c r="G79" s="6"/>
      <c r="H79" s="6"/>
      <c r="K79" s="6"/>
      <c r="L79" s="6"/>
      <c r="M79" s="6"/>
      <c r="N79" s="6"/>
      <c r="O79" s="6"/>
      <c r="P79" s="6"/>
      <c r="Q79" s="6"/>
      <c r="R79" s="6"/>
    </row>
    <row r="80" spans="1:48" ht="16.5" x14ac:dyDescent="0.3">
      <c r="A80" s="6"/>
      <c r="B80" s="6"/>
      <c r="C80" s="6"/>
      <c r="D80" s="6"/>
      <c r="E80" s="6"/>
      <c r="F80" s="6"/>
      <c r="G80" s="6"/>
      <c r="H80" s="6"/>
      <c r="K80" s="6"/>
      <c r="L80" s="6"/>
      <c r="M80" s="6"/>
      <c r="N80" s="6"/>
      <c r="O80" s="6"/>
      <c r="P80" s="6"/>
      <c r="Q80" s="6"/>
      <c r="R80" s="6"/>
    </row>
    <row r="81" spans="1:18" ht="16.5" x14ac:dyDescent="0.3">
      <c r="A81" s="6"/>
      <c r="B81" s="6"/>
      <c r="C81" s="6"/>
      <c r="D81" s="6"/>
      <c r="E81" s="6"/>
      <c r="F81" s="6"/>
      <c r="G81" s="6"/>
      <c r="H81" s="6"/>
      <c r="K81" s="6"/>
      <c r="L81" s="6"/>
      <c r="M81" s="6"/>
      <c r="N81" s="6"/>
      <c r="O81" s="6"/>
      <c r="P81" s="6"/>
      <c r="Q81" s="6"/>
      <c r="R81" s="6"/>
    </row>
    <row r="82" spans="1:18" ht="16.5" x14ac:dyDescent="0.3">
      <c r="A82" s="6"/>
      <c r="B82" s="6"/>
      <c r="C82" s="6"/>
      <c r="D82" s="6"/>
      <c r="E82" s="6"/>
      <c r="F82" s="6"/>
      <c r="G82" s="6"/>
      <c r="H82" s="6"/>
      <c r="K82" s="6"/>
      <c r="L82" s="6"/>
      <c r="M82" s="6"/>
      <c r="N82" s="6"/>
      <c r="O82" s="6"/>
      <c r="P82" s="6"/>
      <c r="Q82" s="6"/>
      <c r="R82" s="6"/>
    </row>
    <row r="83" spans="1:18" ht="16.5" x14ac:dyDescent="0.3">
      <c r="A83" s="6"/>
      <c r="B83" s="6"/>
      <c r="C83" s="6"/>
      <c r="D83" s="6"/>
      <c r="E83" s="6"/>
      <c r="F83" s="6"/>
      <c r="G83" s="6"/>
      <c r="H83" s="6"/>
      <c r="K83" s="6"/>
      <c r="L83" s="6"/>
      <c r="M83" s="6"/>
      <c r="N83" s="6"/>
      <c r="O83" s="6"/>
      <c r="P83" s="6"/>
      <c r="Q83" s="6"/>
      <c r="R83" s="6"/>
    </row>
    <row r="84" spans="1:18" ht="16.5" x14ac:dyDescent="0.3">
      <c r="A84" s="6"/>
      <c r="B84" s="6"/>
      <c r="C84" s="6"/>
      <c r="D84" s="6"/>
      <c r="E84" s="6"/>
      <c r="F84" s="6"/>
      <c r="G84" s="6"/>
      <c r="H84" s="6"/>
      <c r="K84" s="6"/>
      <c r="L84" s="6"/>
      <c r="M84" s="6"/>
      <c r="N84" s="6"/>
      <c r="O84" s="6"/>
      <c r="P84" s="6"/>
      <c r="Q84" s="6"/>
      <c r="R84" s="6"/>
    </row>
    <row r="85" spans="1:18" ht="16.5" x14ac:dyDescent="0.3">
      <c r="A85" s="6"/>
      <c r="B85" s="6"/>
      <c r="C85" s="6"/>
      <c r="D85" s="6"/>
      <c r="E85" s="6"/>
      <c r="F85" s="6"/>
      <c r="G85" s="6"/>
      <c r="H85" s="6"/>
      <c r="K85" s="6"/>
      <c r="L85" s="6"/>
      <c r="M85" s="6"/>
      <c r="N85" s="6"/>
      <c r="O85" s="6"/>
      <c r="P85" s="6"/>
      <c r="Q85" s="6"/>
      <c r="R85" s="6"/>
    </row>
    <row r="86" spans="1:18" ht="16.5" x14ac:dyDescent="0.3">
      <c r="A86" s="6"/>
      <c r="B86" s="6"/>
      <c r="C86" s="6"/>
      <c r="D86" s="6"/>
      <c r="E86" s="6"/>
      <c r="F86" s="6"/>
      <c r="G86" s="6"/>
      <c r="H86" s="6"/>
      <c r="K86" s="6"/>
      <c r="L86" s="6"/>
      <c r="M86" s="6"/>
      <c r="N86" s="6"/>
      <c r="O86" s="6"/>
      <c r="P86" s="6"/>
      <c r="Q86" s="6"/>
      <c r="R86" s="6"/>
    </row>
    <row r="87" spans="1:18" ht="16.5" x14ac:dyDescent="0.3">
      <c r="A87" s="6"/>
      <c r="B87" s="6"/>
      <c r="C87" s="6"/>
      <c r="D87" s="6"/>
      <c r="E87" s="6"/>
      <c r="F87" s="6"/>
      <c r="G87" s="6"/>
      <c r="H87" s="6"/>
      <c r="K87" s="6"/>
      <c r="L87" s="6"/>
      <c r="M87" s="6"/>
      <c r="N87" s="6"/>
      <c r="O87" s="6"/>
      <c r="P87" s="6"/>
      <c r="Q87" s="6"/>
      <c r="R87" s="6"/>
    </row>
    <row r="88" spans="1:18" ht="16.5" x14ac:dyDescent="0.3">
      <c r="A88" s="6"/>
      <c r="B88" s="6"/>
      <c r="C88" s="6"/>
      <c r="D88" s="6"/>
      <c r="E88" s="6"/>
      <c r="F88" s="6"/>
      <c r="G88" s="6"/>
      <c r="H88" s="6"/>
      <c r="K88" s="6"/>
      <c r="L88" s="6"/>
      <c r="M88" s="6"/>
      <c r="N88" s="6"/>
      <c r="O88" s="6"/>
      <c r="P88" s="6"/>
      <c r="Q88" s="6"/>
      <c r="R88" s="6"/>
    </row>
    <row r="89" spans="1:18" ht="16.5" x14ac:dyDescent="0.3">
      <c r="A89" s="6"/>
      <c r="B89" s="6"/>
      <c r="C89" s="6"/>
      <c r="D89" s="6"/>
      <c r="E89" s="6"/>
      <c r="F89" s="6"/>
      <c r="G89" s="6"/>
      <c r="H89" s="6"/>
      <c r="K89" s="6"/>
      <c r="L89" s="6"/>
      <c r="M89" s="6"/>
      <c r="N89" s="6"/>
      <c r="O89" s="6"/>
      <c r="P89" s="6"/>
      <c r="Q89" s="6"/>
      <c r="R89" s="6"/>
    </row>
    <row r="90" spans="1:18" ht="16.5" x14ac:dyDescent="0.3">
      <c r="A90" s="6"/>
      <c r="B90" s="6"/>
      <c r="C90" s="6"/>
      <c r="D90" s="6"/>
      <c r="E90" s="6"/>
      <c r="F90" s="6"/>
      <c r="G90" s="6"/>
      <c r="H90" s="6"/>
      <c r="K90" s="6"/>
      <c r="L90" s="6"/>
      <c r="M90" s="6"/>
      <c r="N90" s="6"/>
      <c r="O90" s="6"/>
      <c r="P90" s="6"/>
      <c r="Q90" s="6"/>
      <c r="R90" s="6"/>
    </row>
    <row r="91" spans="1:18" ht="16.5" x14ac:dyDescent="0.3">
      <c r="A91" s="6"/>
      <c r="B91" s="6"/>
      <c r="C91" s="6"/>
      <c r="D91" s="6"/>
      <c r="E91" s="6"/>
      <c r="F91" s="6"/>
      <c r="G91" s="6"/>
      <c r="H91" s="6"/>
      <c r="K91" s="6"/>
      <c r="L91" s="6"/>
      <c r="M91" s="6"/>
      <c r="N91" s="6"/>
      <c r="O91" s="6"/>
      <c r="P91" s="6"/>
      <c r="Q91" s="6"/>
      <c r="R91" s="6"/>
    </row>
    <row r="92" spans="1:18" ht="16.5" x14ac:dyDescent="0.3">
      <c r="A92" s="6"/>
      <c r="B92" s="6"/>
      <c r="C92" s="6"/>
      <c r="D92" s="6"/>
      <c r="E92" s="6"/>
      <c r="F92" s="6"/>
      <c r="G92" s="6"/>
      <c r="H92" s="6"/>
      <c r="K92" s="6"/>
      <c r="L92" s="6"/>
      <c r="M92" s="6"/>
      <c r="N92" s="6"/>
      <c r="O92" s="6"/>
      <c r="P92" s="6"/>
      <c r="Q92" s="6"/>
      <c r="R92" s="6"/>
    </row>
    <row r="93" spans="1:18" ht="16.5" x14ac:dyDescent="0.3">
      <c r="A93" s="6"/>
      <c r="B93" s="6"/>
      <c r="C93" s="6"/>
      <c r="D93" s="6"/>
      <c r="E93" s="6"/>
      <c r="F93" s="6"/>
      <c r="G93" s="6"/>
      <c r="H93" s="6"/>
      <c r="K93" s="6"/>
      <c r="L93" s="6"/>
      <c r="M93" s="6"/>
      <c r="N93" s="6"/>
      <c r="O93" s="6"/>
      <c r="P93" s="6"/>
      <c r="Q93" s="6"/>
      <c r="R93" s="6"/>
    </row>
    <row r="94" spans="1:18" ht="16.5" x14ac:dyDescent="0.3">
      <c r="A94" s="6"/>
      <c r="B94" s="6"/>
      <c r="C94" s="6"/>
      <c r="D94" s="6"/>
      <c r="E94" s="6"/>
      <c r="F94" s="6"/>
      <c r="G94" s="6"/>
      <c r="H94" s="6"/>
      <c r="K94" s="6"/>
      <c r="L94" s="6"/>
      <c r="M94" s="6"/>
      <c r="N94" s="6"/>
      <c r="O94" s="6"/>
      <c r="P94" s="6"/>
      <c r="Q94" s="6"/>
      <c r="R94" s="6"/>
    </row>
    <row r="95" spans="1:18" ht="16.5" x14ac:dyDescent="0.3">
      <c r="A95" s="6"/>
      <c r="B95" s="6"/>
      <c r="C95" s="6"/>
      <c r="D95" s="6"/>
      <c r="E95" s="6"/>
      <c r="F95" s="6"/>
      <c r="G95" s="6"/>
      <c r="H95" s="6"/>
      <c r="K95" s="6"/>
      <c r="L95" s="6"/>
      <c r="M95" s="6"/>
      <c r="N95" s="6"/>
      <c r="O95" s="6"/>
      <c r="P95" s="6"/>
      <c r="Q95" s="6"/>
      <c r="R95" s="6"/>
    </row>
    <row r="96" spans="1:18" ht="16.5" x14ac:dyDescent="0.3">
      <c r="A96" s="6"/>
      <c r="B96" s="6"/>
      <c r="C96" s="6"/>
      <c r="D96" s="6"/>
      <c r="E96" s="6"/>
      <c r="F96" s="6"/>
      <c r="G96" s="6"/>
      <c r="H96" s="6"/>
      <c r="K96" s="6"/>
      <c r="L96" s="6"/>
      <c r="M96" s="6"/>
      <c r="N96" s="6"/>
      <c r="O96" s="6"/>
      <c r="P96" s="6"/>
      <c r="Q96" s="6"/>
      <c r="R96" s="6"/>
    </row>
    <row r="97" spans="1:18" ht="16.5" x14ac:dyDescent="0.3">
      <c r="A97" s="6"/>
      <c r="B97" s="6"/>
      <c r="C97" s="6"/>
      <c r="D97" s="6"/>
      <c r="E97" s="6"/>
      <c r="F97" s="6"/>
      <c r="G97" s="6"/>
      <c r="H97" s="6"/>
      <c r="K97" s="6"/>
      <c r="L97" s="6"/>
      <c r="M97" s="6"/>
      <c r="N97" s="6"/>
      <c r="O97" s="6"/>
      <c r="P97" s="6"/>
      <c r="Q97" s="6"/>
      <c r="R97" s="6"/>
    </row>
    <row r="98" spans="1:18" ht="16.5" x14ac:dyDescent="0.3">
      <c r="A98" s="6"/>
      <c r="B98" s="6"/>
      <c r="C98" s="6"/>
      <c r="D98" s="6"/>
      <c r="E98" s="6"/>
      <c r="F98" s="6"/>
      <c r="G98" s="6"/>
      <c r="H98" s="6"/>
      <c r="K98" s="6"/>
      <c r="L98" s="6"/>
      <c r="M98" s="6"/>
      <c r="N98" s="6"/>
      <c r="O98" s="6"/>
      <c r="P98" s="6"/>
      <c r="Q98" s="6"/>
      <c r="R98" s="6"/>
    </row>
    <row r="99" spans="1:18" ht="16.5" x14ac:dyDescent="0.3">
      <c r="A99" s="6"/>
      <c r="B99" s="6"/>
      <c r="C99" s="6"/>
      <c r="D99" s="6"/>
      <c r="E99" s="6"/>
      <c r="F99" s="6"/>
      <c r="G99" s="6"/>
      <c r="H99" s="6"/>
      <c r="K99" s="6"/>
      <c r="L99" s="6"/>
      <c r="M99" s="6"/>
      <c r="N99" s="6"/>
      <c r="O99" s="6"/>
      <c r="P99" s="6"/>
      <c r="Q99" s="6"/>
      <c r="R99" s="6"/>
    </row>
    <row r="100" spans="1:18" ht="16.5" x14ac:dyDescent="0.3">
      <c r="A100" s="6"/>
      <c r="B100" s="6"/>
      <c r="C100" s="6"/>
      <c r="D100" s="6"/>
      <c r="E100" s="6"/>
      <c r="F100" s="6"/>
      <c r="G100" s="6"/>
      <c r="H100" s="6"/>
      <c r="K100" s="6"/>
      <c r="L100" s="6"/>
      <c r="M100" s="6"/>
      <c r="N100" s="6"/>
      <c r="O100" s="6"/>
      <c r="P100" s="6"/>
      <c r="Q100" s="6"/>
      <c r="R100" s="6"/>
    </row>
    <row r="101" spans="1:18" ht="16.5" x14ac:dyDescent="0.3">
      <c r="A101" s="6"/>
      <c r="B101" s="6"/>
      <c r="C101" s="6"/>
      <c r="D101" s="6"/>
      <c r="E101" s="6"/>
      <c r="F101" s="6"/>
      <c r="G101" s="6"/>
      <c r="H101" s="6"/>
      <c r="K101" s="6"/>
      <c r="L101" s="6"/>
      <c r="M101" s="6"/>
      <c r="N101" s="6"/>
      <c r="O101" s="6"/>
      <c r="P101" s="6"/>
      <c r="Q101" s="6"/>
      <c r="R101" s="6"/>
    </row>
    <row r="102" spans="1:18" ht="16.5" x14ac:dyDescent="0.3">
      <c r="A102" s="6"/>
      <c r="B102" s="6"/>
      <c r="C102" s="6"/>
      <c r="D102" s="6"/>
      <c r="E102" s="6"/>
      <c r="F102" s="6"/>
      <c r="G102" s="6"/>
      <c r="H102" s="6"/>
      <c r="K102" s="6"/>
      <c r="L102" s="6"/>
      <c r="M102" s="6"/>
      <c r="N102" s="6"/>
      <c r="O102" s="6"/>
      <c r="P102" s="6"/>
      <c r="Q102" s="6"/>
      <c r="R102" s="6"/>
    </row>
    <row r="103" spans="1:18" ht="16.5" x14ac:dyDescent="0.3">
      <c r="A103" s="6"/>
      <c r="B103" s="6"/>
      <c r="C103" s="6"/>
      <c r="D103" s="6"/>
      <c r="E103" s="6"/>
      <c r="F103" s="6"/>
      <c r="G103" s="6"/>
      <c r="H103" s="6"/>
      <c r="K103" s="6"/>
      <c r="L103" s="6"/>
      <c r="M103" s="6"/>
      <c r="N103" s="6"/>
      <c r="O103" s="6"/>
      <c r="P103" s="6"/>
      <c r="Q103" s="6"/>
      <c r="R103" s="6"/>
    </row>
    <row r="104" spans="1:18" ht="16.5" x14ac:dyDescent="0.3">
      <c r="A104" s="6"/>
      <c r="B104" s="6"/>
      <c r="C104" s="6"/>
      <c r="D104" s="6"/>
      <c r="E104" s="6"/>
      <c r="F104" s="6"/>
      <c r="G104" s="6"/>
      <c r="H104" s="6"/>
      <c r="K104" s="6"/>
      <c r="L104" s="6"/>
      <c r="M104" s="6"/>
      <c r="N104" s="6"/>
      <c r="O104" s="6"/>
      <c r="P104" s="6"/>
      <c r="Q104" s="6"/>
      <c r="R104" s="6"/>
    </row>
    <row r="105" spans="1:18" ht="16.5" x14ac:dyDescent="0.3">
      <c r="A105" s="6"/>
      <c r="B105" s="6"/>
      <c r="C105" s="6"/>
      <c r="D105" s="6"/>
      <c r="E105" s="6"/>
      <c r="F105" s="6"/>
      <c r="G105" s="6"/>
      <c r="H105" s="6"/>
      <c r="K105" s="6"/>
      <c r="L105" s="6"/>
      <c r="M105" s="6"/>
      <c r="N105" s="6"/>
      <c r="O105" s="6"/>
      <c r="P105" s="6"/>
      <c r="Q105" s="6"/>
      <c r="R105" s="6"/>
    </row>
    <row r="106" spans="1:18" ht="16.5" x14ac:dyDescent="0.3">
      <c r="A106" s="6"/>
      <c r="B106" s="6"/>
      <c r="C106" s="6"/>
      <c r="D106" s="6"/>
      <c r="E106" s="6"/>
      <c r="F106" s="6"/>
      <c r="G106" s="6"/>
      <c r="H106" s="6"/>
      <c r="K106" s="6"/>
      <c r="L106" s="6"/>
      <c r="M106" s="6"/>
      <c r="N106" s="6"/>
      <c r="O106" s="6"/>
      <c r="P106" s="6"/>
      <c r="Q106" s="6"/>
      <c r="R106" s="6"/>
    </row>
    <row r="107" spans="1:18" ht="16.5" x14ac:dyDescent="0.3">
      <c r="A107" s="6"/>
      <c r="B107" s="6"/>
      <c r="C107" s="6"/>
      <c r="D107" s="6"/>
      <c r="E107" s="6"/>
      <c r="F107" s="6"/>
      <c r="G107" s="6"/>
      <c r="H107" s="6"/>
      <c r="K107" s="6"/>
      <c r="L107" s="6"/>
      <c r="M107" s="6"/>
      <c r="N107" s="6"/>
      <c r="O107" s="6"/>
      <c r="P107" s="6"/>
      <c r="Q107" s="6"/>
      <c r="R107" s="6"/>
    </row>
    <row r="108" spans="1:18" ht="16.5" x14ac:dyDescent="0.3">
      <c r="A108" s="6"/>
      <c r="B108" s="6"/>
      <c r="C108" s="6"/>
      <c r="D108" s="6"/>
      <c r="E108" s="6"/>
      <c r="F108" s="6"/>
      <c r="G108" s="6"/>
      <c r="H108" s="6"/>
      <c r="K108" s="6"/>
      <c r="L108" s="6"/>
      <c r="M108" s="6"/>
      <c r="N108" s="6"/>
      <c r="O108" s="6"/>
      <c r="P108" s="6"/>
      <c r="Q108" s="6"/>
      <c r="R108" s="6"/>
    </row>
    <row r="109" spans="1:18" ht="16.5" x14ac:dyDescent="0.3">
      <c r="A109" s="6"/>
      <c r="B109" s="6"/>
      <c r="C109" s="6"/>
      <c r="D109" s="6"/>
      <c r="E109" s="6"/>
      <c r="F109" s="6"/>
      <c r="G109" s="6"/>
      <c r="H109" s="6"/>
      <c r="K109" s="6"/>
      <c r="L109" s="6"/>
      <c r="M109" s="6"/>
      <c r="N109" s="6"/>
      <c r="O109" s="6"/>
      <c r="P109" s="6"/>
      <c r="Q109" s="6"/>
      <c r="R109" s="6"/>
    </row>
    <row r="110" spans="1:18" ht="16.5" x14ac:dyDescent="0.3">
      <c r="A110" s="6"/>
      <c r="B110" s="6"/>
      <c r="C110" s="6"/>
      <c r="D110" s="6"/>
      <c r="E110" s="6"/>
      <c r="F110" s="6"/>
      <c r="G110" s="6"/>
      <c r="H110" s="6"/>
      <c r="K110" s="6"/>
      <c r="L110" s="6"/>
      <c r="M110" s="6"/>
      <c r="N110" s="6"/>
      <c r="O110" s="6"/>
      <c r="P110" s="6"/>
      <c r="Q110" s="6"/>
      <c r="R110" s="6"/>
    </row>
    <row r="111" spans="1:18" ht="16.5" x14ac:dyDescent="0.3">
      <c r="A111" s="6"/>
      <c r="B111" s="6"/>
      <c r="C111" s="6"/>
      <c r="D111" s="6"/>
      <c r="E111" s="6"/>
      <c r="F111" s="6"/>
      <c r="G111" s="6"/>
      <c r="H111" s="6"/>
      <c r="K111" s="6"/>
      <c r="L111" s="6"/>
      <c r="M111" s="6"/>
      <c r="N111" s="6"/>
      <c r="O111" s="6"/>
      <c r="P111" s="6"/>
      <c r="Q111" s="6"/>
      <c r="R111" s="6"/>
    </row>
    <row r="112" spans="1:18" ht="16.5" x14ac:dyDescent="0.3">
      <c r="A112" s="6"/>
      <c r="B112" s="6"/>
      <c r="C112" s="6"/>
      <c r="D112" s="6"/>
      <c r="E112" s="6"/>
      <c r="F112" s="6"/>
      <c r="G112" s="6"/>
      <c r="H112" s="6"/>
      <c r="K112" s="6"/>
      <c r="L112" s="6"/>
      <c r="M112" s="6"/>
      <c r="N112" s="6"/>
      <c r="O112" s="6"/>
      <c r="P112" s="6"/>
      <c r="Q112" s="6"/>
      <c r="R112" s="6"/>
    </row>
    <row r="113" spans="1:18" ht="16.5" x14ac:dyDescent="0.3">
      <c r="A113" s="6"/>
      <c r="B113" s="6"/>
      <c r="C113" s="6"/>
      <c r="D113" s="6"/>
      <c r="E113" s="6"/>
      <c r="F113" s="6"/>
      <c r="G113" s="6"/>
      <c r="H113" s="6"/>
      <c r="K113" s="6"/>
      <c r="L113" s="6"/>
      <c r="M113" s="6"/>
      <c r="N113" s="6"/>
      <c r="O113" s="6"/>
      <c r="P113" s="6"/>
      <c r="Q113" s="6"/>
      <c r="R113" s="6"/>
    </row>
    <row r="114" spans="1:18" ht="16.5" x14ac:dyDescent="0.3">
      <c r="A114" s="6"/>
      <c r="B114" s="6"/>
      <c r="C114" s="6"/>
      <c r="D114" s="6"/>
      <c r="E114" s="6"/>
      <c r="F114" s="6"/>
      <c r="G114" s="6"/>
      <c r="H114" s="6"/>
      <c r="K114" s="6"/>
      <c r="L114" s="6"/>
      <c r="M114" s="6"/>
      <c r="N114" s="6"/>
      <c r="O114" s="6"/>
      <c r="P114" s="6"/>
      <c r="Q114" s="6"/>
      <c r="R114" s="6"/>
    </row>
    <row r="115" spans="1:18" ht="16.5" x14ac:dyDescent="0.3">
      <c r="A115" s="6"/>
      <c r="B115" s="6"/>
      <c r="C115" s="6"/>
      <c r="D115" s="6"/>
      <c r="E115" s="6"/>
      <c r="F115" s="6"/>
      <c r="G115" s="6"/>
      <c r="H115" s="6"/>
      <c r="K115" s="6"/>
      <c r="L115" s="6"/>
      <c r="M115" s="6"/>
      <c r="N115" s="6"/>
      <c r="O115" s="6"/>
      <c r="P115" s="6"/>
      <c r="Q115" s="6"/>
      <c r="R115" s="6"/>
    </row>
    <row r="116" spans="1:18" ht="16.5" x14ac:dyDescent="0.3">
      <c r="A116" s="6"/>
      <c r="B116" s="6"/>
      <c r="C116" s="6"/>
      <c r="D116" s="6"/>
      <c r="E116" s="6"/>
      <c r="F116" s="6"/>
      <c r="G116" s="6"/>
      <c r="H116" s="6"/>
      <c r="K116" s="6"/>
      <c r="L116" s="6"/>
      <c r="M116" s="6"/>
      <c r="N116" s="6"/>
      <c r="O116" s="6"/>
      <c r="P116" s="6"/>
      <c r="Q116" s="6"/>
      <c r="R116" s="6"/>
    </row>
    <row r="117" spans="1:18" ht="16.5" x14ac:dyDescent="0.3">
      <c r="A117" s="6"/>
      <c r="B117" s="6"/>
      <c r="C117" s="6"/>
      <c r="D117" s="6"/>
      <c r="E117" s="6"/>
      <c r="F117" s="6"/>
      <c r="G117" s="6"/>
      <c r="H117" s="6"/>
      <c r="K117" s="6"/>
      <c r="L117" s="6"/>
      <c r="M117" s="6"/>
      <c r="N117" s="6"/>
      <c r="O117" s="6"/>
      <c r="P117" s="6"/>
      <c r="Q117" s="6"/>
      <c r="R117" s="6"/>
    </row>
    <row r="118" spans="1:18" ht="16.5" x14ac:dyDescent="0.3">
      <c r="A118" s="6"/>
      <c r="B118" s="6"/>
      <c r="C118" s="6"/>
      <c r="D118" s="6"/>
      <c r="E118" s="6"/>
      <c r="F118" s="6"/>
      <c r="G118" s="6"/>
      <c r="H118" s="6"/>
      <c r="K118" s="6"/>
      <c r="L118" s="6"/>
      <c r="M118" s="6"/>
      <c r="N118" s="6"/>
      <c r="O118" s="6"/>
      <c r="P118" s="6"/>
      <c r="Q118" s="6"/>
      <c r="R118" s="6"/>
    </row>
    <row r="119" spans="1:18" ht="16.5" x14ac:dyDescent="0.3">
      <c r="A119" s="6"/>
      <c r="B119" s="6"/>
      <c r="C119" s="6"/>
      <c r="D119" s="6"/>
      <c r="E119" s="6"/>
      <c r="F119" s="6"/>
      <c r="G119" s="6"/>
      <c r="H119" s="6"/>
      <c r="K119" s="6"/>
      <c r="L119" s="6"/>
      <c r="M119" s="6"/>
      <c r="N119" s="6"/>
      <c r="O119" s="6"/>
      <c r="P119" s="6"/>
      <c r="Q119" s="6"/>
      <c r="R119" s="6"/>
    </row>
    <row r="120" spans="1:18" ht="16.5" x14ac:dyDescent="0.3">
      <c r="A120" s="6"/>
      <c r="B120" s="6"/>
      <c r="C120" s="6"/>
      <c r="D120" s="6"/>
      <c r="E120" s="6"/>
      <c r="F120" s="6"/>
      <c r="G120" s="6"/>
      <c r="H120" s="6"/>
      <c r="K120" s="6"/>
      <c r="L120" s="6"/>
      <c r="M120" s="6"/>
      <c r="N120" s="6"/>
      <c r="O120" s="6"/>
      <c r="P120" s="6"/>
      <c r="Q120" s="6"/>
      <c r="R120" s="6"/>
    </row>
    <row r="121" spans="1:18" ht="16.5" x14ac:dyDescent="0.3">
      <c r="A121" s="6"/>
      <c r="B121" s="6"/>
      <c r="C121" s="6"/>
      <c r="D121" s="6"/>
      <c r="E121" s="6"/>
      <c r="F121" s="6"/>
      <c r="G121" s="6"/>
      <c r="H121" s="6"/>
      <c r="K121" s="6"/>
      <c r="L121" s="6"/>
      <c r="M121" s="6"/>
      <c r="N121" s="6"/>
      <c r="O121" s="6"/>
      <c r="P121" s="6"/>
      <c r="Q121" s="6"/>
      <c r="R121" s="6"/>
    </row>
    <row r="122" spans="1:18" ht="16.5" x14ac:dyDescent="0.3">
      <c r="A122" s="6"/>
      <c r="B122" s="6"/>
      <c r="C122" s="6"/>
      <c r="D122" s="6"/>
      <c r="E122" s="6"/>
      <c r="F122" s="6"/>
      <c r="G122" s="6"/>
      <c r="H122" s="6"/>
      <c r="K122" s="6"/>
      <c r="L122" s="6"/>
      <c r="M122" s="6"/>
      <c r="N122" s="6"/>
      <c r="O122" s="6"/>
      <c r="P122" s="6"/>
      <c r="Q122" s="6"/>
      <c r="R122" s="6"/>
    </row>
    <row r="123" spans="1:18" ht="16.5" x14ac:dyDescent="0.3">
      <c r="A123" s="6"/>
      <c r="B123" s="6"/>
      <c r="C123" s="6"/>
      <c r="D123" s="6"/>
      <c r="E123" s="6"/>
      <c r="F123" s="6"/>
      <c r="G123" s="6"/>
      <c r="H123" s="6"/>
      <c r="K123" s="6"/>
      <c r="L123" s="6"/>
      <c r="M123" s="6"/>
      <c r="N123" s="6"/>
      <c r="O123" s="6"/>
      <c r="P123" s="6"/>
      <c r="Q123" s="6"/>
      <c r="R123" s="6"/>
    </row>
    <row r="124" spans="1:18" ht="16.5" x14ac:dyDescent="0.3">
      <c r="A124" s="6"/>
      <c r="B124" s="6"/>
      <c r="C124" s="6"/>
      <c r="D124" s="6"/>
      <c r="E124" s="6"/>
      <c r="F124" s="6"/>
      <c r="G124" s="6"/>
      <c r="H124" s="6"/>
      <c r="K124" s="6"/>
      <c r="L124" s="6"/>
      <c r="M124" s="6"/>
      <c r="N124" s="6"/>
      <c r="O124" s="6"/>
      <c r="P124" s="6"/>
      <c r="Q124" s="6"/>
      <c r="R124" s="6"/>
    </row>
    <row r="125" spans="1:18" ht="16.5" x14ac:dyDescent="0.3">
      <c r="A125" s="6"/>
      <c r="B125" s="6"/>
      <c r="C125" s="6"/>
      <c r="D125" s="6"/>
      <c r="E125" s="6"/>
      <c r="F125" s="6"/>
      <c r="G125" s="6"/>
      <c r="H125" s="6"/>
      <c r="K125" s="6"/>
      <c r="L125" s="6"/>
      <c r="M125" s="6"/>
      <c r="N125" s="6"/>
      <c r="O125" s="6"/>
      <c r="P125" s="6"/>
      <c r="Q125" s="6"/>
      <c r="R125" s="6"/>
    </row>
    <row r="126" spans="1:18" ht="16.5" x14ac:dyDescent="0.3">
      <c r="A126" s="6"/>
      <c r="B126" s="6"/>
      <c r="C126" s="6"/>
      <c r="D126" s="6"/>
      <c r="E126" s="6"/>
      <c r="F126" s="6"/>
      <c r="G126" s="6"/>
      <c r="H126" s="6"/>
      <c r="K126" s="6"/>
      <c r="L126" s="6"/>
      <c r="M126" s="6"/>
      <c r="N126" s="6"/>
      <c r="O126" s="6"/>
      <c r="P126" s="6"/>
      <c r="Q126" s="6"/>
      <c r="R126" s="6"/>
    </row>
    <row r="127" spans="1:18" ht="16.5" x14ac:dyDescent="0.3">
      <c r="A127" s="6"/>
      <c r="B127" s="6"/>
      <c r="C127" s="6"/>
      <c r="D127" s="6"/>
      <c r="E127" s="6"/>
      <c r="F127" s="6"/>
      <c r="G127" s="6"/>
      <c r="H127" s="6"/>
      <c r="K127" s="6"/>
      <c r="L127" s="6"/>
      <c r="M127" s="6"/>
      <c r="N127" s="6"/>
      <c r="O127" s="6"/>
      <c r="P127" s="6"/>
      <c r="Q127" s="6"/>
      <c r="R127" s="6"/>
    </row>
    <row r="128" spans="1:18" ht="16.5" x14ac:dyDescent="0.3">
      <c r="A128" s="6"/>
      <c r="B128" s="6"/>
      <c r="C128" s="6"/>
      <c r="D128" s="6"/>
      <c r="E128" s="6"/>
      <c r="F128" s="6"/>
      <c r="G128" s="6"/>
      <c r="H128" s="6"/>
      <c r="K128" s="6"/>
      <c r="L128" s="6"/>
      <c r="M128" s="6"/>
      <c r="N128" s="6"/>
      <c r="O128" s="6"/>
      <c r="P128" s="6"/>
      <c r="Q128" s="6"/>
      <c r="R128" s="6"/>
    </row>
    <row r="129" spans="1:18" ht="16.5" x14ac:dyDescent="0.3">
      <c r="A129" s="6"/>
      <c r="B129" s="6"/>
      <c r="C129" s="6"/>
      <c r="D129" s="6"/>
      <c r="E129" s="6"/>
      <c r="F129" s="6"/>
      <c r="G129" s="6"/>
      <c r="H129" s="6"/>
      <c r="K129" s="6"/>
      <c r="L129" s="6"/>
      <c r="M129" s="6"/>
      <c r="N129" s="6"/>
      <c r="O129" s="6"/>
      <c r="P129" s="6"/>
      <c r="Q129" s="6"/>
      <c r="R129" s="6"/>
    </row>
    <row r="130" spans="1:18" ht="16.5" x14ac:dyDescent="0.3">
      <c r="A130" s="6"/>
      <c r="B130" s="6"/>
      <c r="C130" s="6"/>
      <c r="D130" s="6"/>
      <c r="E130" s="6"/>
      <c r="F130" s="6"/>
      <c r="G130" s="6"/>
      <c r="H130" s="6"/>
      <c r="K130" s="6"/>
      <c r="L130" s="6"/>
      <c r="M130" s="6"/>
      <c r="N130" s="6"/>
      <c r="O130" s="6"/>
      <c r="P130" s="6"/>
      <c r="Q130" s="6"/>
      <c r="R130" s="6"/>
    </row>
    <row r="131" spans="1:18" ht="16.5" x14ac:dyDescent="0.3">
      <c r="A131" s="6"/>
      <c r="B131" s="6"/>
      <c r="C131" s="6"/>
      <c r="D131" s="6"/>
      <c r="E131" s="6"/>
      <c r="F131" s="6"/>
      <c r="G131" s="6"/>
      <c r="H131" s="6"/>
      <c r="K131" s="6"/>
      <c r="L131" s="6"/>
      <c r="M131" s="6"/>
      <c r="N131" s="6"/>
      <c r="O131" s="6"/>
      <c r="P131" s="6"/>
      <c r="Q131" s="6"/>
      <c r="R131" s="6"/>
    </row>
    <row r="132" spans="1:18" ht="16.5" x14ac:dyDescent="0.3">
      <c r="A132" s="6"/>
      <c r="B132" s="6"/>
      <c r="C132" s="6"/>
      <c r="D132" s="6"/>
      <c r="E132" s="6"/>
      <c r="F132" s="6"/>
      <c r="G132" s="6"/>
      <c r="H132" s="6"/>
      <c r="K132" s="6"/>
      <c r="L132" s="6"/>
      <c r="M132" s="6"/>
      <c r="N132" s="6"/>
      <c r="O132" s="6"/>
      <c r="P132" s="6"/>
      <c r="Q132" s="6"/>
      <c r="R132" s="6"/>
    </row>
    <row r="133" spans="1:18" ht="16.5" x14ac:dyDescent="0.3">
      <c r="A133" s="6"/>
      <c r="B133" s="6"/>
      <c r="C133" s="6"/>
      <c r="D133" s="6"/>
      <c r="E133" s="6"/>
      <c r="F133" s="6"/>
      <c r="G133" s="6"/>
      <c r="H133" s="6"/>
      <c r="K133" s="6"/>
      <c r="L133" s="6"/>
      <c r="M133" s="6"/>
      <c r="N133" s="6"/>
      <c r="O133" s="6"/>
      <c r="P133" s="6"/>
      <c r="Q133" s="6"/>
      <c r="R133" s="6"/>
    </row>
    <row r="134" spans="1:18" ht="16.5" x14ac:dyDescent="0.3">
      <c r="A134" s="6"/>
      <c r="B134" s="6"/>
      <c r="C134" s="6"/>
      <c r="D134" s="6"/>
      <c r="E134" s="6"/>
      <c r="F134" s="6"/>
      <c r="G134" s="6"/>
      <c r="H134" s="6"/>
      <c r="K134" s="6"/>
      <c r="L134" s="6"/>
      <c r="M134" s="6"/>
      <c r="N134" s="6"/>
      <c r="O134" s="6"/>
      <c r="P134" s="6"/>
      <c r="Q134" s="6"/>
      <c r="R134" s="6"/>
    </row>
    <row r="135" spans="1:18" ht="16.5" x14ac:dyDescent="0.3">
      <c r="A135" s="6"/>
      <c r="B135" s="6"/>
      <c r="C135" s="6"/>
      <c r="D135" s="6"/>
      <c r="E135" s="6"/>
      <c r="F135" s="6"/>
      <c r="G135" s="6"/>
      <c r="H135" s="6"/>
      <c r="K135" s="6"/>
      <c r="L135" s="6"/>
      <c r="M135" s="6"/>
      <c r="N135" s="6"/>
      <c r="O135" s="6"/>
      <c r="P135" s="6"/>
      <c r="Q135" s="6"/>
      <c r="R135" s="6"/>
    </row>
    <row r="136" spans="1:18" ht="16.5" x14ac:dyDescent="0.3">
      <c r="A136" s="6"/>
      <c r="B136" s="6"/>
      <c r="C136" s="6"/>
      <c r="D136" s="6"/>
      <c r="E136" s="6"/>
      <c r="F136" s="6"/>
      <c r="G136" s="6"/>
      <c r="H136" s="6"/>
      <c r="K136" s="6"/>
      <c r="L136" s="6"/>
      <c r="M136" s="6"/>
      <c r="N136" s="6"/>
      <c r="O136" s="6"/>
      <c r="P136" s="6"/>
      <c r="Q136" s="6"/>
      <c r="R136" s="6"/>
    </row>
    <row r="137" spans="1:18" ht="16.5" x14ac:dyDescent="0.3">
      <c r="A137" s="6"/>
      <c r="B137" s="6"/>
      <c r="C137" s="6"/>
      <c r="D137" s="6"/>
      <c r="E137" s="6"/>
      <c r="F137" s="6"/>
      <c r="G137" s="6"/>
      <c r="H137" s="6"/>
      <c r="K137" s="6"/>
      <c r="L137" s="6"/>
      <c r="M137" s="6"/>
      <c r="N137" s="6"/>
      <c r="O137" s="6"/>
      <c r="P137" s="6"/>
      <c r="Q137" s="6"/>
      <c r="R137" s="6"/>
    </row>
    <row r="138" spans="1:18" ht="16.5" x14ac:dyDescent="0.3">
      <c r="A138" s="6"/>
      <c r="B138" s="6"/>
      <c r="C138" s="6"/>
      <c r="D138" s="6"/>
      <c r="E138" s="6"/>
      <c r="F138" s="6"/>
      <c r="G138" s="6"/>
      <c r="H138" s="6"/>
      <c r="K138" s="6"/>
      <c r="L138" s="6"/>
      <c r="M138" s="6"/>
      <c r="N138" s="6"/>
      <c r="O138" s="6"/>
      <c r="P138" s="6"/>
      <c r="Q138" s="6"/>
      <c r="R138" s="6"/>
    </row>
    <row r="139" spans="1:18" ht="16.5" x14ac:dyDescent="0.3">
      <c r="A139" s="6"/>
      <c r="B139" s="6"/>
      <c r="C139" s="6"/>
      <c r="D139" s="6"/>
      <c r="E139" s="6"/>
      <c r="F139" s="6"/>
      <c r="G139" s="6"/>
      <c r="H139" s="6"/>
      <c r="K139" s="6"/>
      <c r="L139" s="6"/>
      <c r="M139" s="6"/>
      <c r="N139" s="6"/>
      <c r="O139" s="6"/>
      <c r="P139" s="6"/>
      <c r="Q139" s="6"/>
      <c r="R139" s="6"/>
    </row>
    <row r="140" spans="1:18" ht="16.5" x14ac:dyDescent="0.3">
      <c r="A140" s="6"/>
      <c r="B140" s="6"/>
      <c r="C140" s="6"/>
      <c r="D140" s="6"/>
      <c r="E140" s="6"/>
      <c r="F140" s="6"/>
      <c r="G140" s="6"/>
      <c r="H140" s="6"/>
      <c r="K140" s="6"/>
      <c r="L140" s="6"/>
      <c r="M140" s="6"/>
      <c r="N140" s="6"/>
      <c r="O140" s="6"/>
      <c r="P140" s="6"/>
      <c r="Q140" s="6"/>
      <c r="R140" s="6"/>
    </row>
    <row r="141" spans="1:18" ht="16.5" x14ac:dyDescent="0.3">
      <c r="A141" s="6"/>
      <c r="B141" s="6"/>
      <c r="C141" s="6"/>
      <c r="D141" s="6"/>
      <c r="E141" s="6"/>
      <c r="F141" s="6"/>
      <c r="G141" s="6"/>
      <c r="H141" s="6"/>
      <c r="K141" s="6"/>
      <c r="L141" s="6"/>
      <c r="M141" s="6"/>
      <c r="N141" s="6"/>
      <c r="O141" s="6"/>
      <c r="P141" s="6"/>
      <c r="Q141" s="6"/>
      <c r="R141" s="6"/>
    </row>
    <row r="142" spans="1:18" ht="16.5" x14ac:dyDescent="0.3">
      <c r="A142" s="6"/>
      <c r="B142" s="6"/>
      <c r="C142" s="6"/>
      <c r="D142" s="6"/>
      <c r="E142" s="6"/>
      <c r="F142" s="6"/>
      <c r="G142" s="6"/>
      <c r="H142" s="6"/>
      <c r="K142" s="6"/>
      <c r="L142" s="6"/>
      <c r="M142" s="6"/>
      <c r="N142" s="6"/>
      <c r="O142" s="6"/>
      <c r="P142" s="6"/>
      <c r="Q142" s="6"/>
      <c r="R142" s="6"/>
    </row>
    <row r="143" spans="1:18" ht="16.5" x14ac:dyDescent="0.3">
      <c r="A143" s="6"/>
      <c r="B143" s="6"/>
      <c r="C143" s="6"/>
      <c r="D143" s="6"/>
      <c r="E143" s="6"/>
      <c r="F143" s="6"/>
      <c r="G143" s="6"/>
      <c r="H143" s="6"/>
      <c r="K143" s="6"/>
      <c r="L143" s="6"/>
      <c r="M143" s="6"/>
      <c r="N143" s="6"/>
      <c r="O143" s="6"/>
      <c r="P143" s="6"/>
      <c r="Q143" s="6"/>
      <c r="R143" s="6"/>
    </row>
    <row r="144" spans="1:18" ht="16.5" x14ac:dyDescent="0.3">
      <c r="A144" s="6"/>
      <c r="B144" s="6"/>
      <c r="C144" s="6"/>
      <c r="D144" s="6"/>
      <c r="E144" s="6"/>
      <c r="F144" s="6"/>
      <c r="G144" s="6"/>
      <c r="H144" s="6"/>
      <c r="K144" s="6"/>
      <c r="L144" s="6"/>
      <c r="M144" s="6"/>
      <c r="N144" s="6"/>
      <c r="O144" s="6"/>
      <c r="P144" s="6"/>
      <c r="Q144" s="6"/>
      <c r="R144" s="6"/>
    </row>
    <row r="145" spans="1:18" ht="16.5" x14ac:dyDescent="0.3">
      <c r="A145" s="6"/>
      <c r="B145" s="6"/>
      <c r="C145" s="6"/>
      <c r="D145" s="6"/>
      <c r="E145" s="6"/>
      <c r="F145" s="6"/>
      <c r="G145" s="6"/>
      <c r="H145" s="6"/>
      <c r="K145" s="6"/>
      <c r="L145" s="6"/>
      <c r="M145" s="6"/>
      <c r="N145" s="6"/>
      <c r="O145" s="6"/>
      <c r="P145" s="6"/>
      <c r="Q145" s="6"/>
      <c r="R145" s="6"/>
    </row>
    <row r="146" spans="1:18" ht="16.5" x14ac:dyDescent="0.3">
      <c r="A146" s="6"/>
      <c r="B146" s="6"/>
      <c r="C146" s="6"/>
      <c r="D146" s="6"/>
      <c r="E146" s="6"/>
      <c r="F146" s="6"/>
      <c r="G146" s="6"/>
      <c r="H146" s="6"/>
      <c r="K146" s="6"/>
      <c r="L146" s="6"/>
      <c r="M146" s="6"/>
      <c r="N146" s="6"/>
      <c r="O146" s="6"/>
      <c r="P146" s="6"/>
      <c r="Q146" s="6"/>
      <c r="R146" s="6"/>
    </row>
    <row r="147" spans="1:18" ht="16.5" x14ac:dyDescent="0.3">
      <c r="A147" s="6"/>
      <c r="B147" s="6"/>
      <c r="C147" s="6"/>
      <c r="D147" s="6"/>
      <c r="E147" s="6"/>
      <c r="F147" s="6"/>
      <c r="G147" s="6"/>
      <c r="H147" s="6"/>
      <c r="K147" s="6"/>
      <c r="L147" s="6"/>
      <c r="M147" s="6"/>
      <c r="N147" s="6"/>
      <c r="O147" s="6"/>
      <c r="P147" s="6"/>
      <c r="Q147" s="6"/>
      <c r="R147" s="6"/>
    </row>
    <row r="148" spans="1:18" ht="16.5" x14ac:dyDescent="0.3">
      <c r="A148" s="6"/>
      <c r="B148" s="6"/>
      <c r="C148" s="6"/>
      <c r="D148" s="6"/>
      <c r="E148" s="6"/>
      <c r="F148" s="6"/>
      <c r="G148" s="6"/>
      <c r="H148" s="6"/>
      <c r="K148" s="6"/>
      <c r="L148" s="6"/>
      <c r="M148" s="6"/>
      <c r="N148" s="6"/>
      <c r="O148" s="6"/>
      <c r="P148" s="6"/>
      <c r="Q148" s="6"/>
      <c r="R148" s="6"/>
    </row>
    <row r="149" spans="1:18" ht="16.5" x14ac:dyDescent="0.3">
      <c r="A149" s="6"/>
      <c r="B149" s="6"/>
      <c r="C149" s="6"/>
      <c r="D149" s="6"/>
      <c r="E149" s="6"/>
      <c r="F149" s="6"/>
      <c r="G149" s="6"/>
      <c r="H149" s="6"/>
      <c r="K149" s="6"/>
      <c r="L149" s="6"/>
      <c r="M149" s="6"/>
      <c r="N149" s="6"/>
      <c r="O149" s="6"/>
      <c r="P149" s="6"/>
      <c r="Q149" s="6"/>
      <c r="R149" s="6"/>
    </row>
    <row r="150" spans="1:18" ht="16.5" x14ac:dyDescent="0.3">
      <c r="A150" s="6"/>
      <c r="B150" s="6"/>
      <c r="C150" s="6"/>
      <c r="D150" s="6"/>
      <c r="E150" s="6"/>
      <c r="F150" s="6"/>
      <c r="G150" s="6"/>
      <c r="H150" s="6"/>
      <c r="K150" s="6"/>
      <c r="L150" s="6"/>
      <c r="M150" s="6"/>
      <c r="N150" s="6"/>
      <c r="O150" s="6"/>
      <c r="P150" s="6"/>
      <c r="Q150" s="6"/>
      <c r="R150" s="6"/>
    </row>
    <row r="151" spans="1:18" ht="16.5" x14ac:dyDescent="0.3">
      <c r="A151" s="6"/>
      <c r="B151" s="6"/>
      <c r="C151" s="6"/>
      <c r="D151" s="6"/>
      <c r="E151" s="6"/>
      <c r="F151" s="6"/>
      <c r="G151" s="6"/>
      <c r="H151" s="6"/>
      <c r="K151" s="6"/>
      <c r="L151" s="6"/>
      <c r="M151" s="6"/>
      <c r="N151" s="6"/>
      <c r="O151" s="6"/>
      <c r="P151" s="6"/>
      <c r="Q151" s="6"/>
      <c r="R151" s="6"/>
    </row>
    <row r="152" spans="1:18" ht="16.5" x14ac:dyDescent="0.3">
      <c r="A152" s="6"/>
      <c r="B152" s="6"/>
      <c r="C152" s="6"/>
      <c r="D152" s="6"/>
      <c r="E152" s="6"/>
      <c r="F152" s="6"/>
      <c r="G152" s="6"/>
      <c r="H152" s="6"/>
      <c r="K152" s="6"/>
      <c r="L152" s="6"/>
      <c r="M152" s="6"/>
      <c r="N152" s="6"/>
      <c r="O152" s="6"/>
      <c r="P152" s="6"/>
      <c r="Q152" s="6"/>
      <c r="R152" s="6"/>
    </row>
    <row r="153" spans="1:18" ht="16.5" x14ac:dyDescent="0.3">
      <c r="A153" s="6"/>
      <c r="B153" s="6"/>
      <c r="C153" s="6"/>
      <c r="D153" s="6"/>
      <c r="E153" s="6"/>
      <c r="F153" s="6"/>
      <c r="G153" s="6"/>
      <c r="H153" s="6"/>
      <c r="K153" s="6"/>
      <c r="L153" s="6"/>
      <c r="M153" s="6"/>
      <c r="N153" s="6"/>
      <c r="O153" s="6"/>
      <c r="P153" s="6"/>
      <c r="Q153" s="6"/>
      <c r="R153" s="6"/>
    </row>
    <row r="154" spans="1:18" ht="16.5" x14ac:dyDescent="0.3">
      <c r="A154" s="6"/>
      <c r="B154" s="6"/>
      <c r="C154" s="6"/>
      <c r="D154" s="6"/>
      <c r="E154" s="6"/>
      <c r="F154" s="6"/>
      <c r="G154" s="6"/>
      <c r="H154" s="6"/>
      <c r="K154" s="6"/>
      <c r="L154" s="6"/>
      <c r="M154" s="6"/>
      <c r="N154" s="6"/>
      <c r="O154" s="6"/>
      <c r="P154" s="6"/>
      <c r="Q154" s="6"/>
      <c r="R154" s="6"/>
    </row>
    <row r="155" spans="1:18" ht="16.5" x14ac:dyDescent="0.3">
      <c r="A155" s="6"/>
      <c r="B155" s="6"/>
      <c r="C155" s="6"/>
      <c r="D155" s="6"/>
      <c r="E155" s="6"/>
      <c r="F155" s="6"/>
      <c r="G155" s="6"/>
      <c r="H155" s="6"/>
      <c r="K155" s="6"/>
      <c r="L155" s="6"/>
      <c r="M155" s="6"/>
      <c r="N155" s="6"/>
      <c r="O155" s="6"/>
      <c r="P155" s="6"/>
      <c r="Q155" s="6"/>
      <c r="R155" s="6"/>
    </row>
    <row r="156" spans="1:18" ht="16.5" x14ac:dyDescent="0.3">
      <c r="A156" s="6"/>
      <c r="B156" s="6"/>
      <c r="C156" s="6"/>
      <c r="D156" s="6"/>
      <c r="E156" s="6"/>
      <c r="F156" s="6"/>
      <c r="G156" s="6"/>
      <c r="H156" s="6"/>
      <c r="K156" s="6"/>
      <c r="L156" s="6"/>
      <c r="M156" s="6"/>
      <c r="N156" s="6"/>
      <c r="O156" s="6"/>
      <c r="P156" s="6"/>
      <c r="Q156" s="6"/>
      <c r="R156" s="6"/>
    </row>
    <row r="157" spans="1:18" ht="16.5" x14ac:dyDescent="0.3">
      <c r="A157" s="6"/>
      <c r="B157" s="6"/>
      <c r="C157" s="6"/>
      <c r="D157" s="6"/>
      <c r="E157" s="6"/>
      <c r="F157" s="6"/>
      <c r="G157" s="6"/>
      <c r="H157" s="6"/>
      <c r="K157" s="6"/>
      <c r="L157" s="6"/>
      <c r="M157" s="6"/>
      <c r="N157" s="6"/>
      <c r="O157" s="6"/>
      <c r="P157" s="6"/>
      <c r="Q157" s="6"/>
      <c r="R157" s="6"/>
    </row>
    <row r="158" spans="1:18" ht="16.5" x14ac:dyDescent="0.3">
      <c r="A158" s="6"/>
      <c r="B158" s="6"/>
      <c r="C158" s="6"/>
      <c r="D158" s="6"/>
      <c r="E158" s="6"/>
      <c r="F158" s="6"/>
      <c r="G158" s="6"/>
      <c r="H158" s="6"/>
      <c r="K158" s="6"/>
      <c r="L158" s="6"/>
      <c r="M158" s="6"/>
      <c r="N158" s="6"/>
      <c r="O158" s="6"/>
      <c r="P158" s="6"/>
      <c r="Q158" s="6"/>
      <c r="R158" s="6"/>
    </row>
    <row r="159" spans="1:18" ht="16.5" x14ac:dyDescent="0.3">
      <c r="A159" s="6"/>
      <c r="B159" s="6"/>
      <c r="C159" s="6"/>
      <c r="D159" s="6"/>
      <c r="E159" s="6"/>
      <c r="F159" s="6"/>
      <c r="G159" s="6"/>
      <c r="H159" s="6"/>
      <c r="K159" s="6"/>
      <c r="L159" s="6"/>
      <c r="M159" s="6"/>
      <c r="N159" s="6"/>
      <c r="O159" s="6"/>
      <c r="P159" s="6"/>
      <c r="Q159" s="6"/>
      <c r="R159" s="6"/>
    </row>
    <row r="160" spans="1:18" ht="16.5" x14ac:dyDescent="0.3">
      <c r="A160" s="6"/>
      <c r="B160" s="6"/>
      <c r="C160" s="6"/>
      <c r="D160" s="6"/>
      <c r="E160" s="6"/>
      <c r="F160" s="6"/>
      <c r="G160" s="6"/>
      <c r="H160" s="6"/>
      <c r="K160" s="6"/>
      <c r="L160" s="6"/>
      <c r="M160" s="6"/>
      <c r="N160" s="6"/>
      <c r="O160" s="6"/>
      <c r="P160" s="6"/>
      <c r="Q160" s="6"/>
      <c r="R160" s="6"/>
    </row>
    <row r="161" spans="1:18" ht="16.5" x14ac:dyDescent="0.3">
      <c r="A161" s="6"/>
      <c r="B161" s="6"/>
      <c r="C161" s="6"/>
      <c r="D161" s="6"/>
      <c r="E161" s="6"/>
      <c r="F161" s="6"/>
      <c r="G161" s="6"/>
      <c r="H161" s="6"/>
      <c r="K161" s="6"/>
      <c r="L161" s="6"/>
      <c r="M161" s="6"/>
      <c r="N161" s="6"/>
      <c r="O161" s="6"/>
      <c r="P161" s="6"/>
      <c r="Q161" s="6"/>
      <c r="R161" s="6"/>
    </row>
    <row r="162" spans="1:18" ht="16.5" x14ac:dyDescent="0.3">
      <c r="A162" s="6"/>
      <c r="B162" s="6"/>
      <c r="C162" s="6"/>
      <c r="D162" s="6"/>
      <c r="E162" s="6"/>
      <c r="F162" s="6"/>
      <c r="G162" s="6"/>
      <c r="H162" s="6"/>
      <c r="K162" s="6"/>
      <c r="L162" s="6"/>
      <c r="M162" s="6"/>
      <c r="N162" s="6"/>
      <c r="O162" s="6"/>
      <c r="P162" s="6"/>
      <c r="Q162" s="6"/>
      <c r="R162" s="6"/>
    </row>
    <row r="163" spans="1:18" ht="16.5" x14ac:dyDescent="0.3">
      <c r="A163" s="6"/>
      <c r="B163" s="6"/>
      <c r="C163" s="6"/>
      <c r="D163" s="6"/>
      <c r="E163" s="6"/>
      <c r="F163" s="6"/>
      <c r="G163" s="6"/>
      <c r="H163" s="6"/>
      <c r="K163" s="6"/>
      <c r="L163" s="6"/>
      <c r="M163" s="6"/>
      <c r="N163" s="6"/>
      <c r="O163" s="6"/>
      <c r="P163" s="6"/>
      <c r="Q163" s="6"/>
      <c r="R163" s="6"/>
    </row>
    <row r="164" spans="1:18" ht="16.5" x14ac:dyDescent="0.3">
      <c r="A164" s="6"/>
      <c r="B164" s="6"/>
      <c r="C164" s="6"/>
      <c r="D164" s="6"/>
      <c r="E164" s="6"/>
      <c r="F164" s="6"/>
      <c r="G164" s="6"/>
      <c r="H164" s="6"/>
      <c r="K164" s="6"/>
      <c r="L164" s="6"/>
      <c r="M164" s="6"/>
      <c r="N164" s="6"/>
      <c r="O164" s="6"/>
      <c r="P164" s="6"/>
      <c r="Q164" s="6"/>
      <c r="R164" s="6"/>
    </row>
    <row r="165" spans="1:18" ht="16.5" x14ac:dyDescent="0.3">
      <c r="A165" s="6"/>
      <c r="B165" s="6"/>
      <c r="C165" s="6"/>
      <c r="D165" s="6"/>
      <c r="E165" s="6"/>
      <c r="F165" s="6"/>
      <c r="G165" s="6"/>
      <c r="H165" s="6"/>
      <c r="K165" s="6"/>
      <c r="L165" s="6"/>
      <c r="M165" s="6"/>
      <c r="N165" s="6"/>
      <c r="O165" s="6"/>
      <c r="P165" s="6"/>
      <c r="Q165" s="6"/>
      <c r="R165" s="6"/>
    </row>
    <row r="166" spans="1:18" ht="16.5" x14ac:dyDescent="0.3">
      <c r="A166" s="6"/>
      <c r="B166" s="6"/>
      <c r="C166" s="6"/>
      <c r="D166" s="6"/>
      <c r="E166" s="6"/>
      <c r="F166" s="6"/>
      <c r="G166" s="6"/>
      <c r="H166" s="6"/>
      <c r="K166" s="6"/>
      <c r="L166" s="6"/>
      <c r="M166" s="6"/>
      <c r="N166" s="6"/>
      <c r="O166" s="6"/>
      <c r="P166" s="6"/>
      <c r="Q166" s="6"/>
      <c r="R166" s="6"/>
    </row>
    <row r="167" spans="1:18" ht="16.5" x14ac:dyDescent="0.3">
      <c r="A167" s="6"/>
      <c r="B167" s="6"/>
      <c r="C167" s="6"/>
      <c r="D167" s="6"/>
      <c r="E167" s="6"/>
      <c r="F167" s="6"/>
      <c r="G167" s="6"/>
      <c r="H167" s="6"/>
      <c r="K167" s="6"/>
      <c r="L167" s="6"/>
      <c r="M167" s="6"/>
      <c r="N167" s="6"/>
      <c r="O167" s="6"/>
      <c r="P167" s="6"/>
      <c r="Q167" s="6"/>
      <c r="R167" s="6"/>
    </row>
    <row r="168" spans="1:18" ht="16.5" x14ac:dyDescent="0.3">
      <c r="A168" s="6"/>
      <c r="B168" s="6"/>
      <c r="C168" s="6"/>
      <c r="D168" s="6"/>
      <c r="E168" s="6"/>
      <c r="F168" s="6"/>
      <c r="G168" s="6"/>
      <c r="H168" s="6"/>
      <c r="K168" s="6"/>
      <c r="L168" s="6"/>
      <c r="M168" s="6"/>
      <c r="N168" s="6"/>
      <c r="O168" s="6"/>
      <c r="P168" s="6"/>
      <c r="Q168" s="6"/>
      <c r="R168" s="6"/>
    </row>
    <row r="169" spans="1:18" ht="16.5" x14ac:dyDescent="0.3">
      <c r="A169" s="6"/>
      <c r="B169" s="6"/>
      <c r="C169" s="6"/>
      <c r="D169" s="6"/>
      <c r="E169" s="6"/>
      <c r="F169" s="6"/>
      <c r="G169" s="6"/>
      <c r="H169" s="6"/>
      <c r="K169" s="6"/>
      <c r="L169" s="6"/>
      <c r="M169" s="6"/>
      <c r="N169" s="6"/>
      <c r="O169" s="6"/>
      <c r="P169" s="6"/>
      <c r="Q169" s="6"/>
      <c r="R169" s="6"/>
    </row>
    <row r="170" spans="1:18" ht="16.5" x14ac:dyDescent="0.3">
      <c r="A170" s="6"/>
      <c r="B170" s="6"/>
      <c r="C170" s="6"/>
      <c r="D170" s="6"/>
      <c r="E170" s="6"/>
      <c r="F170" s="6"/>
      <c r="G170" s="6"/>
      <c r="H170" s="6"/>
      <c r="K170" s="6"/>
      <c r="L170" s="6"/>
      <c r="M170" s="6"/>
      <c r="N170" s="6"/>
      <c r="O170" s="6"/>
      <c r="P170" s="6"/>
      <c r="Q170" s="6"/>
      <c r="R170" s="6"/>
    </row>
    <row r="171" spans="1:18" ht="16.5" x14ac:dyDescent="0.3">
      <c r="A171" s="6"/>
      <c r="B171" s="6"/>
      <c r="C171" s="6"/>
      <c r="D171" s="6"/>
      <c r="E171" s="6"/>
      <c r="F171" s="6"/>
      <c r="G171" s="6"/>
      <c r="H171" s="6"/>
      <c r="K171" s="6"/>
      <c r="L171" s="6"/>
      <c r="M171" s="6"/>
      <c r="N171" s="6"/>
      <c r="O171" s="6"/>
      <c r="P171" s="6"/>
      <c r="Q171" s="6"/>
      <c r="R171" s="6"/>
    </row>
    <row r="172" spans="1:18" ht="16.5" x14ac:dyDescent="0.3">
      <c r="A172" s="6"/>
      <c r="B172" s="6"/>
      <c r="C172" s="6"/>
      <c r="D172" s="6"/>
      <c r="E172" s="6"/>
      <c r="F172" s="6"/>
      <c r="G172" s="6"/>
      <c r="H172" s="6"/>
      <c r="K172" s="6"/>
      <c r="L172" s="6"/>
      <c r="M172" s="6"/>
      <c r="N172" s="6"/>
      <c r="O172" s="6"/>
      <c r="P172" s="6"/>
      <c r="Q172" s="6"/>
      <c r="R172" s="6"/>
    </row>
    <row r="173" spans="1:18" ht="16.5" x14ac:dyDescent="0.3">
      <c r="A173" s="6"/>
      <c r="B173" s="6"/>
      <c r="C173" s="6"/>
      <c r="D173" s="6"/>
      <c r="E173" s="6"/>
      <c r="F173" s="6"/>
      <c r="G173" s="6"/>
      <c r="H173" s="6"/>
      <c r="K173" s="6"/>
      <c r="L173" s="6"/>
      <c r="M173" s="6"/>
      <c r="N173" s="6"/>
      <c r="O173" s="6"/>
      <c r="P173" s="6"/>
      <c r="Q173" s="6"/>
      <c r="R173" s="6"/>
    </row>
    <row r="174" spans="1:18" ht="16.5" x14ac:dyDescent="0.3">
      <c r="A174" s="6"/>
      <c r="B174" s="6"/>
      <c r="C174" s="6"/>
      <c r="D174" s="6"/>
      <c r="E174" s="6"/>
      <c r="F174" s="6"/>
      <c r="G174" s="6"/>
      <c r="H174" s="6"/>
      <c r="K174" s="6"/>
      <c r="L174" s="6"/>
      <c r="M174" s="6"/>
      <c r="N174" s="6"/>
      <c r="O174" s="6"/>
      <c r="P174" s="6"/>
      <c r="Q174" s="6"/>
      <c r="R174" s="6"/>
    </row>
    <row r="175" spans="1:18" ht="16.5" x14ac:dyDescent="0.3">
      <c r="A175" s="6"/>
      <c r="B175" s="6"/>
      <c r="C175" s="6"/>
      <c r="D175" s="6"/>
      <c r="E175" s="6"/>
      <c r="F175" s="6"/>
      <c r="G175" s="6"/>
      <c r="H175" s="6"/>
      <c r="K175" s="6"/>
      <c r="L175" s="6"/>
      <c r="M175" s="6"/>
      <c r="N175" s="6"/>
      <c r="O175" s="6"/>
      <c r="P175" s="6"/>
      <c r="Q175" s="6"/>
      <c r="R175" s="6"/>
    </row>
    <row r="176" spans="1:18" ht="16.5" x14ac:dyDescent="0.3">
      <c r="A176" s="6"/>
      <c r="B176" s="6"/>
      <c r="C176" s="6"/>
      <c r="D176" s="6"/>
      <c r="E176" s="6"/>
      <c r="F176" s="6"/>
      <c r="G176" s="6"/>
      <c r="H176" s="6"/>
      <c r="K176" s="6"/>
      <c r="L176" s="6"/>
      <c r="M176" s="6"/>
      <c r="N176" s="6"/>
      <c r="O176" s="6"/>
      <c r="P176" s="6"/>
      <c r="Q176" s="6"/>
      <c r="R176" s="6"/>
    </row>
    <row r="177" spans="1:18" ht="16.5" x14ac:dyDescent="0.3">
      <c r="A177" s="6"/>
      <c r="B177" s="6"/>
      <c r="C177" s="6"/>
      <c r="D177" s="6"/>
      <c r="E177" s="6"/>
      <c r="F177" s="6"/>
      <c r="G177" s="6"/>
      <c r="H177" s="6"/>
      <c r="K177" s="6"/>
      <c r="L177" s="6"/>
      <c r="M177" s="6"/>
      <c r="N177" s="6"/>
      <c r="O177" s="6"/>
      <c r="P177" s="6"/>
      <c r="Q177" s="6"/>
      <c r="R177" s="6"/>
    </row>
    <row r="178" spans="1:18" ht="16.5" x14ac:dyDescent="0.3">
      <c r="A178" s="6"/>
      <c r="B178" s="6"/>
      <c r="C178" s="6"/>
      <c r="D178" s="6"/>
      <c r="E178" s="6"/>
      <c r="F178" s="6"/>
      <c r="G178" s="6"/>
      <c r="H178" s="6"/>
      <c r="K178" s="6"/>
      <c r="L178" s="6"/>
      <c r="M178" s="6"/>
      <c r="N178" s="6"/>
      <c r="O178" s="6"/>
      <c r="P178" s="6"/>
      <c r="Q178" s="6"/>
      <c r="R178" s="6"/>
    </row>
    <row r="179" spans="1:18" ht="16.5" x14ac:dyDescent="0.3">
      <c r="A179" s="6"/>
      <c r="B179" s="6"/>
      <c r="C179" s="6"/>
      <c r="D179" s="6"/>
      <c r="E179" s="6"/>
      <c r="F179" s="6"/>
      <c r="G179" s="6"/>
      <c r="H179" s="6"/>
      <c r="K179" s="6"/>
      <c r="L179" s="6"/>
      <c r="M179" s="6"/>
      <c r="N179" s="6"/>
      <c r="O179" s="6"/>
      <c r="P179" s="6"/>
      <c r="Q179" s="6"/>
      <c r="R179" s="6"/>
    </row>
    <row r="180" spans="1:18" ht="16.5" x14ac:dyDescent="0.3">
      <c r="A180" s="6"/>
      <c r="B180" s="6"/>
      <c r="C180" s="6"/>
      <c r="D180" s="6"/>
      <c r="E180" s="6"/>
      <c r="F180" s="6"/>
      <c r="G180" s="6"/>
      <c r="H180" s="6"/>
      <c r="K180" s="6"/>
      <c r="L180" s="6"/>
      <c r="M180" s="6"/>
      <c r="N180" s="6"/>
      <c r="O180" s="6"/>
      <c r="P180" s="6"/>
      <c r="Q180" s="6"/>
      <c r="R180" s="6"/>
    </row>
    <row r="181" spans="1:18" ht="16.5" x14ac:dyDescent="0.3">
      <c r="A181" s="6"/>
      <c r="B181" s="6"/>
      <c r="C181" s="6"/>
      <c r="D181" s="6"/>
      <c r="E181" s="6"/>
      <c r="F181" s="6"/>
      <c r="G181" s="6"/>
      <c r="H181" s="6"/>
      <c r="K181" s="6"/>
      <c r="L181" s="6"/>
      <c r="M181" s="6"/>
      <c r="N181" s="6"/>
      <c r="O181" s="6"/>
      <c r="P181" s="6"/>
      <c r="Q181" s="6"/>
      <c r="R181" s="6"/>
    </row>
    <row r="182" spans="1:18" ht="16.5" x14ac:dyDescent="0.3">
      <c r="A182" s="6"/>
      <c r="B182" s="6"/>
      <c r="C182" s="6"/>
      <c r="D182" s="6"/>
      <c r="E182" s="6"/>
      <c r="F182" s="6"/>
      <c r="G182" s="6"/>
      <c r="H182" s="6"/>
      <c r="K182" s="6"/>
      <c r="L182" s="6"/>
      <c r="M182" s="6"/>
      <c r="N182" s="6"/>
      <c r="O182" s="6"/>
      <c r="P182" s="6"/>
      <c r="Q182" s="6"/>
      <c r="R182" s="6"/>
    </row>
    <row r="183" spans="1:18" ht="16.5" x14ac:dyDescent="0.3">
      <c r="A183" s="6"/>
      <c r="B183" s="6"/>
      <c r="C183" s="6"/>
      <c r="D183" s="6"/>
      <c r="E183" s="6"/>
      <c r="F183" s="6"/>
      <c r="G183" s="6"/>
      <c r="H183" s="6"/>
      <c r="K183" s="6"/>
      <c r="L183" s="6"/>
      <c r="M183" s="6"/>
      <c r="N183" s="6"/>
      <c r="O183" s="6"/>
      <c r="P183" s="6"/>
      <c r="Q183" s="6"/>
      <c r="R183" s="6"/>
    </row>
    <row r="184" spans="1:18" ht="16.5" x14ac:dyDescent="0.3">
      <c r="A184" s="6"/>
      <c r="B184" s="6"/>
      <c r="C184" s="6"/>
      <c r="D184" s="6"/>
      <c r="E184" s="6"/>
      <c r="F184" s="6"/>
      <c r="G184" s="6"/>
      <c r="H184" s="6"/>
      <c r="K184" s="6"/>
      <c r="L184" s="6"/>
      <c r="M184" s="6"/>
      <c r="N184" s="6"/>
      <c r="O184" s="6"/>
      <c r="P184" s="6"/>
      <c r="Q184" s="6"/>
      <c r="R184" s="6"/>
    </row>
    <row r="185" spans="1:18" ht="16.5" x14ac:dyDescent="0.3">
      <c r="A185" s="6"/>
      <c r="B185" s="6"/>
      <c r="C185" s="6"/>
      <c r="D185" s="6"/>
      <c r="E185" s="6"/>
      <c r="F185" s="6"/>
      <c r="G185" s="6"/>
      <c r="H185" s="6"/>
      <c r="K185" s="6"/>
      <c r="L185" s="6"/>
      <c r="M185" s="6"/>
      <c r="N185" s="6"/>
      <c r="O185" s="6"/>
      <c r="P185" s="6"/>
      <c r="Q185" s="6"/>
      <c r="R185" s="6"/>
    </row>
    <row r="186" spans="1:18" ht="16.5" x14ac:dyDescent="0.3">
      <c r="A186" s="6"/>
      <c r="B186" s="6"/>
      <c r="C186" s="6"/>
      <c r="D186" s="6"/>
      <c r="E186" s="6"/>
      <c r="F186" s="6"/>
      <c r="G186" s="6"/>
      <c r="H186" s="6"/>
      <c r="K186" s="6"/>
      <c r="L186" s="6"/>
      <c r="M186" s="6"/>
      <c r="N186" s="6"/>
      <c r="O186" s="6"/>
      <c r="P186" s="6"/>
      <c r="Q186" s="6"/>
      <c r="R186" s="6"/>
    </row>
    <row r="187" spans="1:18" ht="16.5" x14ac:dyDescent="0.3">
      <c r="A187" s="6"/>
      <c r="B187" s="6"/>
      <c r="C187" s="6"/>
      <c r="D187" s="6"/>
      <c r="E187" s="6"/>
      <c r="F187" s="6"/>
      <c r="G187" s="6"/>
      <c r="H187" s="6"/>
      <c r="K187" s="6"/>
      <c r="L187" s="6"/>
      <c r="M187" s="6"/>
      <c r="N187" s="6"/>
      <c r="O187" s="6"/>
      <c r="P187" s="6"/>
      <c r="Q187" s="6"/>
      <c r="R187" s="6"/>
    </row>
    <row r="188" spans="1:18" ht="16.5" x14ac:dyDescent="0.3">
      <c r="A188" s="6"/>
      <c r="B188" s="6"/>
      <c r="C188" s="6"/>
      <c r="D188" s="6"/>
      <c r="E188" s="6"/>
      <c r="F188" s="6"/>
      <c r="G188" s="6"/>
      <c r="H188" s="6"/>
      <c r="K188" s="6"/>
      <c r="L188" s="6"/>
      <c r="M188" s="6"/>
      <c r="N188" s="6"/>
      <c r="O188" s="6"/>
      <c r="P188" s="6"/>
      <c r="Q188" s="6"/>
      <c r="R188" s="6"/>
    </row>
    <row r="189" spans="1:18" ht="16.5" x14ac:dyDescent="0.3">
      <c r="A189" s="6"/>
      <c r="B189" s="6"/>
      <c r="C189" s="6"/>
      <c r="D189" s="6"/>
      <c r="E189" s="6"/>
      <c r="F189" s="6"/>
      <c r="G189" s="6"/>
      <c r="H189" s="6"/>
      <c r="K189" s="6"/>
      <c r="L189" s="6"/>
      <c r="M189" s="6"/>
      <c r="N189" s="6"/>
      <c r="O189" s="6"/>
      <c r="P189" s="6"/>
      <c r="Q189" s="6"/>
      <c r="R189" s="6"/>
    </row>
    <row r="190" spans="1:18" ht="16.5" x14ac:dyDescent="0.3">
      <c r="A190" s="6"/>
      <c r="B190" s="6"/>
      <c r="C190" s="6"/>
      <c r="D190" s="6"/>
      <c r="E190" s="6"/>
      <c r="F190" s="6"/>
      <c r="G190" s="6"/>
      <c r="H190" s="6"/>
      <c r="K190" s="6"/>
      <c r="L190" s="6"/>
      <c r="M190" s="6"/>
      <c r="N190" s="6"/>
      <c r="O190" s="6"/>
      <c r="P190" s="6"/>
      <c r="Q190" s="6"/>
      <c r="R190" s="6"/>
    </row>
    <row r="191" spans="1:18" ht="16.5" x14ac:dyDescent="0.3">
      <c r="A191" s="6"/>
      <c r="B191" s="6"/>
      <c r="C191" s="6"/>
      <c r="D191" s="6"/>
      <c r="E191" s="6"/>
      <c r="F191" s="6"/>
      <c r="G191" s="6"/>
      <c r="H191" s="6"/>
      <c r="K191" s="6"/>
      <c r="L191" s="6"/>
      <c r="M191" s="6"/>
      <c r="N191" s="6"/>
      <c r="O191" s="6"/>
      <c r="P191" s="6"/>
      <c r="Q191" s="6"/>
      <c r="R191" s="6"/>
    </row>
    <row r="192" spans="1:18" ht="16.5" x14ac:dyDescent="0.3">
      <c r="A192" s="6"/>
      <c r="B192" s="6"/>
      <c r="C192" s="6"/>
      <c r="D192" s="6"/>
      <c r="E192" s="6"/>
      <c r="F192" s="6"/>
      <c r="G192" s="6"/>
      <c r="H192" s="6"/>
      <c r="K192" s="6"/>
      <c r="L192" s="6"/>
      <c r="M192" s="6"/>
      <c r="N192" s="6"/>
      <c r="O192" s="6"/>
      <c r="P192" s="6"/>
      <c r="Q192" s="6"/>
      <c r="R192" s="6"/>
    </row>
    <row r="193" spans="1:18" ht="16.5" x14ac:dyDescent="0.3">
      <c r="A193" s="6"/>
      <c r="B193" s="6"/>
      <c r="C193" s="6"/>
      <c r="D193" s="6"/>
      <c r="E193" s="6"/>
      <c r="F193" s="6"/>
      <c r="G193" s="6"/>
      <c r="H193" s="6"/>
      <c r="K193" s="6"/>
      <c r="L193" s="6"/>
      <c r="M193" s="6"/>
      <c r="N193" s="6"/>
      <c r="O193" s="6"/>
      <c r="P193" s="6"/>
      <c r="Q193" s="6"/>
      <c r="R193" s="6"/>
    </row>
    <row r="194" spans="1:18" ht="16.5" x14ac:dyDescent="0.3">
      <c r="A194" s="6"/>
      <c r="B194" s="6"/>
      <c r="C194" s="6"/>
      <c r="D194" s="6"/>
      <c r="E194" s="6"/>
      <c r="F194" s="6"/>
      <c r="G194" s="6"/>
      <c r="H194" s="6"/>
      <c r="K194" s="6"/>
      <c r="L194" s="6"/>
      <c r="M194" s="6"/>
      <c r="N194" s="6"/>
      <c r="O194" s="6"/>
      <c r="P194" s="6"/>
      <c r="Q194" s="6"/>
      <c r="R194" s="6"/>
    </row>
    <row r="195" spans="1:18" ht="16.5" x14ac:dyDescent="0.3">
      <c r="A195" s="6"/>
      <c r="B195" s="6"/>
      <c r="C195" s="6"/>
      <c r="D195" s="6"/>
      <c r="E195" s="6"/>
      <c r="F195" s="6"/>
      <c r="G195" s="6"/>
      <c r="H195" s="6"/>
      <c r="K195" s="6"/>
      <c r="L195" s="6"/>
      <c r="M195" s="6"/>
      <c r="N195" s="6"/>
      <c r="O195" s="6"/>
      <c r="P195" s="6"/>
      <c r="Q195" s="6"/>
      <c r="R195" s="6"/>
    </row>
    <row r="196" spans="1:18" ht="16.5" x14ac:dyDescent="0.3">
      <c r="A196" s="6"/>
      <c r="B196" s="6"/>
      <c r="C196" s="6"/>
      <c r="D196" s="6"/>
      <c r="E196" s="6"/>
      <c r="F196" s="6"/>
      <c r="G196" s="6"/>
      <c r="H196" s="6"/>
      <c r="K196" s="6"/>
      <c r="L196" s="6"/>
      <c r="M196" s="6"/>
      <c r="N196" s="6"/>
      <c r="O196" s="6"/>
      <c r="P196" s="6"/>
      <c r="Q196" s="6"/>
      <c r="R196" s="6"/>
    </row>
    <row r="197" spans="1:18" ht="16.5" x14ac:dyDescent="0.3">
      <c r="A197" s="6"/>
      <c r="B197" s="6"/>
      <c r="C197" s="6"/>
      <c r="D197" s="6"/>
      <c r="E197" s="6"/>
      <c r="F197" s="6"/>
      <c r="G197" s="6"/>
      <c r="H197" s="6"/>
      <c r="K197" s="6"/>
      <c r="L197" s="6"/>
      <c r="M197" s="6"/>
      <c r="N197" s="6"/>
      <c r="O197" s="6"/>
      <c r="P197" s="6"/>
      <c r="Q197" s="6"/>
      <c r="R197" s="6"/>
    </row>
    <row r="198" spans="1:18" ht="16.5" x14ac:dyDescent="0.3">
      <c r="A198" s="6"/>
      <c r="B198" s="6"/>
      <c r="C198" s="6"/>
      <c r="D198" s="6"/>
      <c r="E198" s="6"/>
      <c r="F198" s="6"/>
      <c r="G198" s="6"/>
      <c r="H198" s="6"/>
      <c r="K198" s="6"/>
      <c r="L198" s="6"/>
      <c r="M198" s="6"/>
      <c r="N198" s="6"/>
      <c r="O198" s="6"/>
      <c r="P198" s="6"/>
      <c r="Q198" s="6"/>
      <c r="R198" s="6"/>
    </row>
    <row r="199" spans="1:18" ht="16.5" x14ac:dyDescent="0.3">
      <c r="A199" s="6"/>
      <c r="B199" s="6"/>
      <c r="C199" s="6"/>
      <c r="D199" s="6"/>
      <c r="E199" s="6"/>
      <c r="F199" s="6"/>
      <c r="G199" s="6"/>
      <c r="H199" s="6"/>
      <c r="K199" s="6"/>
      <c r="L199" s="6"/>
      <c r="M199" s="6"/>
      <c r="N199" s="6"/>
      <c r="O199" s="6"/>
      <c r="P199" s="6"/>
      <c r="Q199" s="6"/>
      <c r="R199" s="6"/>
    </row>
    <row r="200" spans="1:18" ht="16.5" x14ac:dyDescent="0.3">
      <c r="A200" s="6"/>
      <c r="B200" s="6"/>
      <c r="C200" s="6"/>
      <c r="D200" s="6"/>
      <c r="E200" s="6"/>
      <c r="F200" s="6"/>
      <c r="G200" s="6"/>
      <c r="H200" s="6"/>
      <c r="K200" s="6"/>
      <c r="L200" s="6"/>
      <c r="M200" s="6"/>
      <c r="N200" s="6"/>
      <c r="O200" s="6"/>
      <c r="P200" s="6"/>
      <c r="Q200" s="6"/>
      <c r="R200" s="6"/>
    </row>
    <row r="201" spans="1:18" ht="16.5" x14ac:dyDescent="0.3">
      <c r="A201" s="6"/>
      <c r="B201" s="6"/>
      <c r="C201" s="6"/>
      <c r="D201" s="6"/>
      <c r="E201" s="6"/>
      <c r="F201" s="6"/>
      <c r="G201" s="6"/>
      <c r="H201" s="6"/>
      <c r="K201" s="6"/>
      <c r="L201" s="6"/>
      <c r="M201" s="6"/>
      <c r="N201" s="6"/>
      <c r="O201" s="6"/>
      <c r="P201" s="6"/>
      <c r="Q201" s="6"/>
      <c r="R201" s="6"/>
    </row>
    <row r="202" spans="1:18" ht="16.5" x14ac:dyDescent="0.3">
      <c r="A202" s="6"/>
      <c r="B202" s="6"/>
      <c r="C202" s="6"/>
      <c r="D202" s="6"/>
      <c r="E202" s="6"/>
      <c r="F202" s="6"/>
      <c r="G202" s="6"/>
      <c r="H202" s="6"/>
      <c r="K202" s="6"/>
      <c r="L202" s="6"/>
      <c r="M202" s="6"/>
      <c r="N202" s="6"/>
      <c r="O202" s="6"/>
      <c r="P202" s="6"/>
      <c r="Q202" s="6"/>
      <c r="R202" s="6"/>
    </row>
    <row r="203" spans="1:18" ht="16.5" x14ac:dyDescent="0.3">
      <c r="A203" s="6"/>
      <c r="B203" s="6"/>
      <c r="C203" s="6"/>
      <c r="D203" s="6"/>
      <c r="E203" s="6"/>
      <c r="F203" s="6"/>
      <c r="G203" s="6"/>
      <c r="H203" s="6"/>
      <c r="K203" s="6"/>
      <c r="L203" s="6"/>
      <c r="M203" s="6"/>
      <c r="N203" s="6"/>
      <c r="O203" s="6"/>
      <c r="P203" s="6"/>
      <c r="Q203" s="6"/>
      <c r="R203" s="6"/>
    </row>
    <row r="204" spans="1:18" ht="16.5" x14ac:dyDescent="0.3">
      <c r="A204" s="6"/>
      <c r="B204" s="6"/>
      <c r="C204" s="6"/>
      <c r="D204" s="6"/>
      <c r="E204" s="6"/>
      <c r="F204" s="6"/>
      <c r="G204" s="6"/>
      <c r="H204" s="6"/>
      <c r="K204" s="6"/>
      <c r="L204" s="6"/>
      <c r="M204" s="6"/>
      <c r="N204" s="6"/>
      <c r="O204" s="6"/>
      <c r="P204" s="6"/>
      <c r="Q204" s="6"/>
      <c r="R204" s="6"/>
    </row>
    <row r="205" spans="1:18" ht="16.5" x14ac:dyDescent="0.3">
      <c r="A205" s="6"/>
      <c r="B205" s="6"/>
      <c r="C205" s="6"/>
      <c r="D205" s="6"/>
      <c r="E205" s="6"/>
      <c r="F205" s="6"/>
      <c r="G205" s="6"/>
      <c r="H205" s="6"/>
      <c r="K205" s="6"/>
      <c r="L205" s="6"/>
      <c r="M205" s="6"/>
      <c r="N205" s="6"/>
      <c r="O205" s="6"/>
      <c r="P205" s="6"/>
      <c r="Q205" s="6"/>
      <c r="R205" s="6"/>
    </row>
    <row r="206" spans="1:18" ht="16.5" x14ac:dyDescent="0.3">
      <c r="A206" s="6"/>
      <c r="B206" s="6"/>
      <c r="C206" s="6"/>
      <c r="D206" s="6"/>
      <c r="E206" s="6"/>
      <c r="F206" s="6"/>
      <c r="G206" s="6"/>
      <c r="H206" s="6"/>
      <c r="K206" s="6"/>
      <c r="L206" s="6"/>
      <c r="M206" s="6"/>
      <c r="N206" s="6"/>
      <c r="O206" s="6"/>
      <c r="P206" s="6"/>
      <c r="Q206" s="6"/>
      <c r="R206" s="6"/>
    </row>
    <row r="207" spans="1:18" ht="16.5" x14ac:dyDescent="0.3">
      <c r="A207" s="6"/>
      <c r="B207" s="6"/>
      <c r="C207" s="6"/>
      <c r="D207" s="6"/>
      <c r="E207" s="6"/>
      <c r="F207" s="6"/>
      <c r="G207" s="6"/>
      <c r="H207" s="6"/>
      <c r="K207" s="6"/>
      <c r="L207" s="6"/>
      <c r="M207" s="6"/>
      <c r="N207" s="6"/>
      <c r="O207" s="6"/>
      <c r="P207" s="6"/>
      <c r="Q207" s="6"/>
      <c r="R207" s="6"/>
    </row>
    <row r="208" spans="1:18" ht="16.5" x14ac:dyDescent="0.3">
      <c r="A208" s="6"/>
      <c r="B208" s="6"/>
      <c r="C208" s="6"/>
      <c r="D208" s="6"/>
      <c r="E208" s="6"/>
      <c r="F208" s="6"/>
      <c r="G208" s="6"/>
      <c r="H208" s="6"/>
      <c r="K208" s="6"/>
      <c r="L208" s="6"/>
      <c r="M208" s="6"/>
      <c r="N208" s="6"/>
      <c r="O208" s="6"/>
      <c r="P208" s="6"/>
      <c r="Q208" s="6"/>
      <c r="R208" s="6"/>
    </row>
    <row r="209" spans="1:18" ht="16.5" x14ac:dyDescent="0.3">
      <c r="A209" s="6"/>
      <c r="B209" s="6"/>
      <c r="C209" s="6"/>
      <c r="D209" s="6"/>
      <c r="E209" s="6"/>
      <c r="F209" s="6"/>
      <c r="G209" s="6"/>
      <c r="H209" s="6"/>
      <c r="K209" s="6"/>
      <c r="L209" s="6"/>
      <c r="M209" s="6"/>
      <c r="N209" s="6"/>
      <c r="O209" s="6"/>
      <c r="P209" s="6"/>
      <c r="Q209" s="6"/>
      <c r="R209" s="6"/>
    </row>
    <row r="210" spans="1:18" ht="16.5" x14ac:dyDescent="0.3">
      <c r="A210" s="6"/>
      <c r="B210" s="6"/>
      <c r="C210" s="6"/>
      <c r="D210" s="6"/>
      <c r="E210" s="6"/>
      <c r="F210" s="6"/>
      <c r="G210" s="6"/>
      <c r="H210" s="6"/>
      <c r="K210" s="6"/>
      <c r="L210" s="6"/>
      <c r="M210" s="6"/>
      <c r="N210" s="6"/>
      <c r="O210" s="6"/>
      <c r="P210" s="6"/>
      <c r="Q210" s="6"/>
      <c r="R210" s="6"/>
    </row>
    <row r="211" spans="1:18" ht="16.5" x14ac:dyDescent="0.3">
      <c r="A211" s="6"/>
      <c r="B211" s="6"/>
      <c r="C211" s="6"/>
      <c r="D211" s="6"/>
      <c r="E211" s="6"/>
      <c r="F211" s="6"/>
      <c r="G211" s="6"/>
      <c r="H211" s="6"/>
      <c r="K211" s="6"/>
      <c r="L211" s="6"/>
      <c r="M211" s="6"/>
      <c r="N211" s="6"/>
      <c r="O211" s="6"/>
      <c r="P211" s="6"/>
      <c r="Q211" s="6"/>
      <c r="R211" s="6"/>
    </row>
    <row r="212" spans="1:18" ht="16.5" x14ac:dyDescent="0.3">
      <c r="A212" s="6"/>
      <c r="B212" s="6"/>
      <c r="C212" s="6"/>
      <c r="D212" s="6"/>
      <c r="E212" s="6"/>
      <c r="F212" s="6"/>
      <c r="G212" s="6"/>
      <c r="H212" s="6"/>
      <c r="K212" s="6"/>
      <c r="L212" s="6"/>
      <c r="M212" s="6"/>
      <c r="N212" s="6"/>
      <c r="O212" s="6"/>
      <c r="P212" s="6"/>
      <c r="Q212" s="6"/>
      <c r="R212" s="6"/>
    </row>
    <row r="213" spans="1:18" ht="16.5" x14ac:dyDescent="0.3">
      <c r="A213" s="6"/>
      <c r="B213" s="6"/>
      <c r="C213" s="6"/>
      <c r="D213" s="6"/>
      <c r="E213" s="6"/>
      <c r="F213" s="6"/>
      <c r="G213" s="6"/>
      <c r="H213" s="6"/>
      <c r="K213" s="6"/>
      <c r="L213" s="6"/>
      <c r="M213" s="6"/>
      <c r="N213" s="6"/>
      <c r="O213" s="6"/>
      <c r="P213" s="6"/>
      <c r="Q213" s="6"/>
      <c r="R213" s="6"/>
    </row>
    <row r="214" spans="1:18" ht="16.5" x14ac:dyDescent="0.3">
      <c r="A214" s="6"/>
      <c r="B214" s="6"/>
      <c r="C214" s="6"/>
      <c r="D214" s="6"/>
      <c r="E214" s="6"/>
      <c r="F214" s="6"/>
      <c r="G214" s="6"/>
      <c r="H214" s="6"/>
      <c r="K214" s="6"/>
      <c r="L214" s="6"/>
      <c r="M214" s="6"/>
      <c r="N214" s="6"/>
      <c r="O214" s="6"/>
      <c r="P214" s="6"/>
      <c r="Q214" s="6"/>
      <c r="R214" s="6"/>
    </row>
    <row r="215" spans="1:18" ht="16.5" x14ac:dyDescent="0.3">
      <c r="A215" s="6"/>
      <c r="B215" s="6"/>
      <c r="C215" s="6"/>
      <c r="D215" s="6"/>
      <c r="E215" s="6"/>
      <c r="F215" s="6"/>
      <c r="G215" s="6"/>
      <c r="H215" s="6"/>
      <c r="K215" s="6"/>
      <c r="L215" s="6"/>
      <c r="M215" s="6"/>
      <c r="N215" s="6"/>
      <c r="O215" s="6"/>
      <c r="P215" s="6"/>
      <c r="Q215" s="6"/>
      <c r="R215" s="6"/>
    </row>
    <row r="216" spans="1:18" ht="16.5" x14ac:dyDescent="0.3">
      <c r="A216" s="6"/>
      <c r="B216" s="6"/>
      <c r="C216" s="6"/>
      <c r="D216" s="6"/>
      <c r="E216" s="6"/>
      <c r="F216" s="6"/>
      <c r="G216" s="6"/>
      <c r="H216" s="6"/>
      <c r="K216" s="6"/>
      <c r="L216" s="6"/>
      <c r="M216" s="6"/>
      <c r="N216" s="6"/>
      <c r="O216" s="6"/>
      <c r="P216" s="6"/>
      <c r="Q216" s="6"/>
      <c r="R216" s="6"/>
    </row>
    <row r="217" spans="1:18" ht="16.5" x14ac:dyDescent="0.3">
      <c r="A217" s="6"/>
      <c r="B217" s="6"/>
      <c r="C217" s="6"/>
      <c r="D217" s="6"/>
      <c r="E217" s="6"/>
      <c r="F217" s="6"/>
      <c r="G217" s="6"/>
      <c r="H217" s="6"/>
      <c r="K217" s="6"/>
      <c r="L217" s="6"/>
      <c r="M217" s="6"/>
      <c r="N217" s="6"/>
      <c r="O217" s="6"/>
      <c r="P217" s="6"/>
      <c r="Q217" s="6"/>
      <c r="R217" s="6"/>
    </row>
    <row r="218" spans="1:18" ht="16.5" x14ac:dyDescent="0.3">
      <c r="A218" s="6"/>
      <c r="B218" s="6"/>
      <c r="C218" s="6"/>
      <c r="D218" s="6"/>
      <c r="E218" s="6"/>
      <c r="F218" s="6"/>
      <c r="G218" s="6"/>
      <c r="H218" s="6"/>
      <c r="K218" s="6"/>
      <c r="L218" s="6"/>
      <c r="M218" s="6"/>
      <c r="N218" s="6"/>
      <c r="O218" s="6"/>
      <c r="P218" s="6"/>
      <c r="Q218" s="6"/>
      <c r="R218" s="6"/>
    </row>
    <row r="219" spans="1:18" ht="16.5" x14ac:dyDescent="0.3">
      <c r="A219" s="6"/>
      <c r="B219" s="6"/>
      <c r="C219" s="6"/>
      <c r="D219" s="6"/>
      <c r="E219" s="6"/>
      <c r="F219" s="6"/>
      <c r="G219" s="6"/>
      <c r="H219" s="6"/>
      <c r="K219" s="6"/>
      <c r="L219" s="6"/>
      <c r="M219" s="6"/>
      <c r="N219" s="6"/>
      <c r="O219" s="6"/>
      <c r="P219" s="6"/>
      <c r="Q219" s="6"/>
      <c r="R219" s="6"/>
    </row>
    <row r="220" spans="1:18" ht="16.5" x14ac:dyDescent="0.3">
      <c r="A220" s="6"/>
      <c r="B220" s="6"/>
      <c r="C220" s="6"/>
      <c r="D220" s="6"/>
      <c r="E220" s="6"/>
      <c r="F220" s="6"/>
      <c r="G220" s="6"/>
      <c r="H220" s="6"/>
      <c r="K220" s="6"/>
      <c r="L220" s="6"/>
      <c r="M220" s="6"/>
      <c r="N220" s="6"/>
      <c r="O220" s="6"/>
      <c r="P220" s="6"/>
      <c r="Q220" s="6"/>
      <c r="R220" s="6"/>
    </row>
    <row r="221" spans="1:18" ht="16.5" x14ac:dyDescent="0.3">
      <c r="A221" s="6"/>
      <c r="B221" s="6"/>
      <c r="C221" s="6"/>
      <c r="D221" s="6"/>
      <c r="E221" s="6"/>
      <c r="F221" s="6"/>
      <c r="G221" s="6"/>
      <c r="H221" s="6"/>
      <c r="K221" s="6"/>
      <c r="L221" s="6"/>
      <c r="M221" s="6"/>
      <c r="N221" s="6"/>
      <c r="O221" s="6"/>
      <c r="P221" s="6"/>
      <c r="Q221" s="6"/>
      <c r="R221" s="6"/>
    </row>
    <row r="222" spans="1:18" ht="16.5" x14ac:dyDescent="0.3">
      <c r="A222" s="6"/>
      <c r="B222" s="6"/>
      <c r="C222" s="6"/>
      <c r="D222" s="6"/>
      <c r="E222" s="6"/>
      <c r="F222" s="6"/>
      <c r="G222" s="6"/>
      <c r="H222" s="6"/>
      <c r="K222" s="6"/>
      <c r="L222" s="6"/>
      <c r="M222" s="6"/>
      <c r="N222" s="6"/>
      <c r="O222" s="6"/>
      <c r="P222" s="6"/>
      <c r="Q222" s="6"/>
      <c r="R222" s="6"/>
    </row>
    <row r="223" spans="1:18" ht="16.5" x14ac:dyDescent="0.3">
      <c r="A223" s="6"/>
      <c r="B223" s="6"/>
      <c r="C223" s="6"/>
      <c r="D223" s="6"/>
      <c r="E223" s="6"/>
      <c r="F223" s="6"/>
      <c r="G223" s="6"/>
      <c r="H223" s="6"/>
      <c r="K223" s="6"/>
      <c r="L223" s="6"/>
      <c r="M223" s="6"/>
      <c r="N223" s="6"/>
      <c r="O223" s="6"/>
      <c r="P223" s="6"/>
      <c r="Q223" s="6"/>
      <c r="R223" s="6"/>
    </row>
    <row r="224" spans="1:18" ht="16.5" x14ac:dyDescent="0.3">
      <c r="A224" s="6"/>
      <c r="B224" s="6"/>
      <c r="C224" s="6"/>
      <c r="D224" s="6"/>
      <c r="E224" s="6"/>
      <c r="F224" s="6"/>
      <c r="G224" s="6"/>
      <c r="H224" s="6"/>
      <c r="K224" s="6"/>
      <c r="L224" s="6"/>
      <c r="M224" s="6"/>
      <c r="N224" s="6"/>
      <c r="O224" s="6"/>
      <c r="P224" s="6"/>
      <c r="Q224" s="6"/>
      <c r="R224" s="6"/>
    </row>
    <row r="225" spans="1:18" ht="16.5" x14ac:dyDescent="0.3">
      <c r="A225" s="6"/>
      <c r="B225" s="6"/>
      <c r="C225" s="6"/>
      <c r="D225" s="6"/>
      <c r="E225" s="6"/>
      <c r="F225" s="6"/>
      <c r="G225" s="6"/>
      <c r="H225" s="6"/>
      <c r="K225" s="6"/>
      <c r="L225" s="6"/>
      <c r="M225" s="6"/>
      <c r="N225" s="6"/>
      <c r="O225" s="6"/>
      <c r="P225" s="6"/>
      <c r="Q225" s="6"/>
      <c r="R225" s="6"/>
    </row>
    <row r="226" spans="1:18" ht="16.5" x14ac:dyDescent="0.3">
      <c r="A226" s="6"/>
      <c r="B226" s="6"/>
      <c r="C226" s="6"/>
      <c r="D226" s="6"/>
      <c r="E226" s="6"/>
      <c r="F226" s="6"/>
      <c r="G226" s="6"/>
      <c r="H226" s="6"/>
      <c r="K226" s="6"/>
      <c r="L226" s="6"/>
      <c r="M226" s="6"/>
      <c r="N226" s="6"/>
      <c r="O226" s="6"/>
      <c r="P226" s="6"/>
      <c r="Q226" s="6"/>
      <c r="R226" s="6"/>
    </row>
    <row r="227" spans="1:18" ht="16.5" x14ac:dyDescent="0.3">
      <c r="A227" s="6"/>
      <c r="B227" s="6"/>
      <c r="C227" s="6"/>
      <c r="D227" s="6"/>
      <c r="E227" s="6"/>
      <c r="F227" s="6"/>
      <c r="G227" s="6"/>
      <c r="H227" s="6"/>
      <c r="K227" s="6"/>
      <c r="L227" s="6"/>
      <c r="M227" s="6"/>
      <c r="N227" s="6"/>
      <c r="O227" s="6"/>
      <c r="P227" s="6"/>
      <c r="Q227" s="6"/>
      <c r="R227" s="6"/>
    </row>
    <row r="228" spans="1:18" ht="16.5" x14ac:dyDescent="0.3">
      <c r="A228" s="6"/>
      <c r="B228" s="6"/>
      <c r="C228" s="6"/>
      <c r="D228" s="6"/>
      <c r="E228" s="6"/>
      <c r="F228" s="6"/>
      <c r="G228" s="6"/>
      <c r="H228" s="6"/>
      <c r="K228" s="6"/>
      <c r="L228" s="6"/>
      <c r="M228" s="6"/>
      <c r="N228" s="6"/>
      <c r="O228" s="6"/>
      <c r="P228" s="6"/>
      <c r="Q228" s="6"/>
      <c r="R228" s="6"/>
    </row>
    <row r="229" spans="1:18" ht="16.5" x14ac:dyDescent="0.3">
      <c r="A229" s="6"/>
      <c r="B229" s="6"/>
      <c r="C229" s="6"/>
      <c r="D229" s="6"/>
      <c r="E229" s="6"/>
      <c r="F229" s="6"/>
      <c r="G229" s="6"/>
      <c r="H229" s="6"/>
      <c r="K229" s="6"/>
      <c r="L229" s="6"/>
      <c r="M229" s="6"/>
      <c r="N229" s="6"/>
      <c r="O229" s="6"/>
      <c r="P229" s="6"/>
      <c r="Q229" s="6"/>
      <c r="R229" s="6"/>
    </row>
    <row r="230" spans="1:18" ht="16.5" x14ac:dyDescent="0.3">
      <c r="A230" s="6"/>
      <c r="B230" s="6"/>
      <c r="C230" s="6"/>
      <c r="D230" s="6"/>
      <c r="E230" s="6"/>
      <c r="F230" s="6"/>
      <c r="G230" s="6"/>
      <c r="H230" s="6"/>
      <c r="K230" s="6"/>
      <c r="L230" s="6"/>
      <c r="M230" s="6"/>
      <c r="N230" s="6"/>
      <c r="O230" s="6"/>
      <c r="P230" s="6"/>
      <c r="Q230" s="6"/>
      <c r="R230" s="6"/>
    </row>
    <row r="231" spans="1:18" ht="16.5" x14ac:dyDescent="0.3">
      <c r="A231" s="6"/>
      <c r="B231" s="6"/>
      <c r="C231" s="6"/>
      <c r="D231" s="6"/>
      <c r="E231" s="6"/>
      <c r="F231" s="6"/>
      <c r="G231" s="6"/>
      <c r="H231" s="6"/>
      <c r="K231" s="6"/>
      <c r="L231" s="6"/>
      <c r="M231" s="6"/>
      <c r="N231" s="6"/>
      <c r="O231" s="6"/>
      <c r="P231" s="6"/>
      <c r="Q231" s="6"/>
      <c r="R231" s="6"/>
    </row>
    <row r="232" spans="1:18" ht="16.5" x14ac:dyDescent="0.3">
      <c r="A232" s="6"/>
      <c r="B232" s="6"/>
      <c r="C232" s="6"/>
      <c r="D232" s="6"/>
      <c r="E232" s="6"/>
      <c r="F232" s="6"/>
      <c r="G232" s="6"/>
      <c r="H232" s="6"/>
      <c r="K232" s="6"/>
      <c r="L232" s="6"/>
      <c r="M232" s="6"/>
      <c r="N232" s="6"/>
      <c r="O232" s="6"/>
      <c r="P232" s="6"/>
      <c r="Q232" s="6"/>
      <c r="R232" s="6"/>
    </row>
    <row r="233" spans="1:18" ht="16.5" x14ac:dyDescent="0.3">
      <c r="A233" s="6"/>
      <c r="B233" s="6"/>
      <c r="C233" s="6"/>
      <c r="D233" s="6"/>
      <c r="E233" s="6"/>
      <c r="F233" s="6"/>
      <c r="G233" s="6"/>
      <c r="H233" s="6"/>
      <c r="K233" s="6"/>
      <c r="L233" s="6"/>
      <c r="M233" s="6"/>
      <c r="N233" s="6"/>
      <c r="O233" s="6"/>
      <c r="P233" s="6"/>
      <c r="Q233" s="6"/>
      <c r="R233" s="6"/>
    </row>
    <row r="234" spans="1:18" ht="16.5" x14ac:dyDescent="0.3">
      <c r="A234" s="6"/>
      <c r="B234" s="6"/>
      <c r="C234" s="6"/>
      <c r="D234" s="6"/>
      <c r="E234" s="6"/>
      <c r="F234" s="6"/>
      <c r="G234" s="6"/>
      <c r="H234" s="6"/>
      <c r="K234" s="6"/>
      <c r="L234" s="6"/>
      <c r="M234" s="6"/>
      <c r="N234" s="6"/>
      <c r="O234" s="6"/>
      <c r="P234" s="6"/>
      <c r="Q234" s="6"/>
      <c r="R234" s="6"/>
    </row>
    <row r="235" spans="1:18" ht="16.5" x14ac:dyDescent="0.3">
      <c r="A235" s="6"/>
      <c r="B235" s="6"/>
      <c r="C235" s="6"/>
      <c r="D235" s="6"/>
      <c r="E235" s="6"/>
      <c r="F235" s="6"/>
      <c r="G235" s="6"/>
      <c r="H235" s="6"/>
      <c r="K235" s="6"/>
      <c r="L235" s="6"/>
      <c r="M235" s="6"/>
      <c r="N235" s="6"/>
      <c r="O235" s="6"/>
      <c r="P235" s="6"/>
      <c r="Q235" s="6"/>
      <c r="R235" s="6"/>
    </row>
    <row r="236" spans="1:18" ht="16.5" x14ac:dyDescent="0.3">
      <c r="A236" s="6"/>
      <c r="B236" s="6"/>
      <c r="C236" s="6"/>
      <c r="D236" s="6"/>
      <c r="E236" s="6"/>
      <c r="F236" s="6"/>
      <c r="G236" s="6"/>
      <c r="H236" s="6"/>
      <c r="K236" s="6"/>
      <c r="L236" s="6"/>
      <c r="M236" s="6"/>
      <c r="N236" s="6"/>
      <c r="O236" s="6"/>
      <c r="P236" s="6"/>
      <c r="Q236" s="6"/>
      <c r="R236" s="6"/>
    </row>
    <row r="237" spans="1:18" ht="16.5" x14ac:dyDescent="0.3">
      <c r="A237" s="6"/>
      <c r="B237" s="6"/>
      <c r="C237" s="6"/>
      <c r="D237" s="6"/>
      <c r="E237" s="6"/>
      <c r="F237" s="6"/>
      <c r="G237" s="6"/>
      <c r="H237" s="6"/>
      <c r="K237" s="6"/>
      <c r="L237" s="6"/>
      <c r="M237" s="6"/>
      <c r="N237" s="6"/>
      <c r="O237" s="6"/>
      <c r="P237" s="6"/>
      <c r="Q237" s="6"/>
      <c r="R237" s="6"/>
    </row>
    <row r="238" spans="1:18" ht="16.5" x14ac:dyDescent="0.3">
      <c r="A238" s="6"/>
      <c r="B238" s="6"/>
      <c r="C238" s="6"/>
      <c r="D238" s="6"/>
      <c r="E238" s="6"/>
      <c r="F238" s="6"/>
      <c r="G238" s="6"/>
      <c r="H238" s="6"/>
      <c r="K238" s="6"/>
      <c r="L238" s="6"/>
      <c r="M238" s="6"/>
      <c r="N238" s="6"/>
      <c r="O238" s="6"/>
      <c r="P238" s="6"/>
      <c r="Q238" s="6"/>
      <c r="R238" s="6"/>
    </row>
    <row r="239" spans="1:18" ht="16.5" x14ac:dyDescent="0.3">
      <c r="A239" s="6"/>
      <c r="B239" s="6"/>
      <c r="C239" s="6"/>
      <c r="D239" s="6"/>
      <c r="E239" s="6"/>
      <c r="F239" s="6"/>
      <c r="G239" s="6"/>
      <c r="H239" s="6"/>
      <c r="K239" s="6"/>
      <c r="L239" s="6"/>
      <c r="M239" s="6"/>
      <c r="N239" s="6"/>
      <c r="O239" s="6"/>
      <c r="P239" s="6"/>
      <c r="Q239" s="6"/>
      <c r="R239" s="6"/>
    </row>
    <row r="240" spans="1:18" ht="16.5" x14ac:dyDescent="0.3">
      <c r="A240" s="6"/>
      <c r="B240" s="6"/>
      <c r="C240" s="6"/>
      <c r="D240" s="6"/>
      <c r="E240" s="6"/>
      <c r="F240" s="6"/>
      <c r="G240" s="6"/>
      <c r="H240" s="6"/>
      <c r="K240" s="6"/>
      <c r="L240" s="6"/>
      <c r="M240" s="6"/>
      <c r="N240" s="6"/>
      <c r="O240" s="6"/>
      <c r="P240" s="6"/>
      <c r="Q240" s="6"/>
      <c r="R240" s="6"/>
    </row>
    <row r="241" spans="1:18" ht="16.5" x14ac:dyDescent="0.3">
      <c r="A241" s="6"/>
      <c r="B241" s="6"/>
      <c r="C241" s="6"/>
      <c r="D241" s="6"/>
      <c r="E241" s="6"/>
      <c r="F241" s="6"/>
      <c r="G241" s="6"/>
      <c r="H241" s="6"/>
      <c r="K241" s="6"/>
      <c r="L241" s="6"/>
      <c r="M241" s="6"/>
      <c r="N241" s="6"/>
      <c r="O241" s="6"/>
      <c r="P241" s="6"/>
      <c r="Q241" s="6"/>
      <c r="R241" s="6"/>
    </row>
    <row r="242" spans="1:18" ht="16.5" x14ac:dyDescent="0.3">
      <c r="A242" s="6"/>
      <c r="B242" s="6"/>
      <c r="C242" s="6"/>
      <c r="D242" s="6"/>
      <c r="E242" s="6"/>
      <c r="F242" s="6"/>
      <c r="G242" s="6"/>
      <c r="H242" s="6"/>
      <c r="K242" s="6"/>
      <c r="L242" s="6"/>
      <c r="M242" s="6"/>
      <c r="N242" s="6"/>
      <c r="O242" s="6"/>
      <c r="P242" s="6"/>
      <c r="Q242" s="6"/>
      <c r="R242" s="6"/>
    </row>
    <row r="243" spans="1:18" ht="16.5" x14ac:dyDescent="0.3">
      <c r="A243" s="6"/>
      <c r="B243" s="6"/>
      <c r="C243" s="6"/>
      <c r="D243" s="6"/>
      <c r="E243" s="6"/>
      <c r="F243" s="6"/>
      <c r="G243" s="6"/>
      <c r="H243" s="6"/>
      <c r="K243" s="6"/>
      <c r="L243" s="6"/>
      <c r="M243" s="6"/>
      <c r="N243" s="6"/>
      <c r="O243" s="6"/>
      <c r="P243" s="6"/>
      <c r="Q243" s="6"/>
      <c r="R243" s="6"/>
    </row>
    <row r="244" spans="1:18" ht="16.5" x14ac:dyDescent="0.3">
      <c r="A244" s="6"/>
      <c r="B244" s="6"/>
      <c r="C244" s="6"/>
      <c r="D244" s="6"/>
      <c r="E244" s="6"/>
      <c r="F244" s="6"/>
      <c r="G244" s="6"/>
      <c r="H244" s="6"/>
      <c r="K244" s="6"/>
      <c r="L244" s="6"/>
      <c r="M244" s="6"/>
      <c r="N244" s="6"/>
      <c r="O244" s="6"/>
      <c r="P244" s="6"/>
      <c r="Q244" s="6"/>
      <c r="R244" s="6"/>
    </row>
    <row r="245" spans="1:18" ht="16.5" x14ac:dyDescent="0.3">
      <c r="A245" s="6"/>
      <c r="B245" s="6"/>
      <c r="C245" s="6"/>
      <c r="D245" s="6"/>
      <c r="E245" s="6"/>
      <c r="F245" s="6"/>
      <c r="G245" s="6"/>
      <c r="H245" s="6"/>
      <c r="K245" s="6"/>
      <c r="L245" s="6"/>
      <c r="M245" s="6"/>
      <c r="N245" s="6"/>
      <c r="O245" s="6"/>
      <c r="P245" s="6"/>
      <c r="Q245" s="6"/>
      <c r="R245" s="6"/>
    </row>
    <row r="246" spans="1:18" ht="16.5" x14ac:dyDescent="0.3">
      <c r="A246" s="6"/>
      <c r="B246" s="6"/>
      <c r="C246" s="6"/>
      <c r="D246" s="6"/>
      <c r="E246" s="6"/>
      <c r="F246" s="6"/>
      <c r="G246" s="6"/>
      <c r="H246" s="6"/>
      <c r="K246" s="6"/>
      <c r="L246" s="6"/>
      <c r="M246" s="6"/>
      <c r="N246" s="6"/>
      <c r="O246" s="6"/>
      <c r="P246" s="6"/>
      <c r="Q246" s="6"/>
      <c r="R246" s="6"/>
    </row>
    <row r="247" spans="1:18" ht="16.5" x14ac:dyDescent="0.3">
      <c r="A247" s="6"/>
      <c r="B247" s="6"/>
      <c r="C247" s="6"/>
      <c r="D247" s="6"/>
      <c r="E247" s="6"/>
      <c r="F247" s="6"/>
      <c r="G247" s="6"/>
      <c r="H247" s="6"/>
      <c r="K247" s="6"/>
      <c r="L247" s="6"/>
      <c r="M247" s="6"/>
      <c r="N247" s="6"/>
      <c r="O247" s="6"/>
      <c r="P247" s="6"/>
      <c r="Q247" s="6"/>
      <c r="R247" s="6"/>
    </row>
    <row r="248" spans="1:18" ht="16.5" x14ac:dyDescent="0.3">
      <c r="A248" s="6"/>
      <c r="B248" s="6"/>
      <c r="C248" s="6"/>
      <c r="D248" s="6"/>
      <c r="E248" s="6"/>
      <c r="F248" s="6"/>
      <c r="G248" s="6"/>
      <c r="H248" s="6"/>
      <c r="K248" s="6"/>
      <c r="L248" s="6"/>
      <c r="M248" s="6"/>
      <c r="N248" s="6"/>
      <c r="O248" s="6"/>
      <c r="P248" s="6"/>
      <c r="Q248" s="6"/>
      <c r="R248" s="6"/>
    </row>
    <row r="249" spans="1:18" ht="16.5" x14ac:dyDescent="0.3">
      <c r="A249" s="6"/>
      <c r="B249" s="6"/>
      <c r="C249" s="6"/>
      <c r="D249" s="6"/>
      <c r="E249" s="6"/>
      <c r="F249" s="6"/>
      <c r="G249" s="6"/>
      <c r="H249" s="6"/>
      <c r="K249" s="6"/>
      <c r="L249" s="6"/>
      <c r="M249" s="6"/>
      <c r="N249" s="6"/>
      <c r="O249" s="6"/>
      <c r="P249" s="6"/>
      <c r="Q249" s="6"/>
      <c r="R249" s="6"/>
    </row>
    <row r="250" spans="1:18" ht="16.5" x14ac:dyDescent="0.3">
      <c r="A250" s="6"/>
      <c r="B250" s="6"/>
      <c r="C250" s="6"/>
      <c r="D250" s="6"/>
      <c r="E250" s="6"/>
      <c r="F250" s="6"/>
      <c r="G250" s="6"/>
      <c r="H250" s="6"/>
      <c r="K250" s="6"/>
      <c r="L250" s="6"/>
      <c r="M250" s="6"/>
      <c r="N250" s="6"/>
      <c r="O250" s="6"/>
      <c r="P250" s="6"/>
      <c r="Q250" s="6"/>
      <c r="R250" s="6"/>
    </row>
    <row r="251" spans="1:18" ht="16.5" x14ac:dyDescent="0.3">
      <c r="A251" s="6"/>
      <c r="B251" s="6"/>
      <c r="C251" s="6"/>
      <c r="D251" s="6"/>
      <c r="E251" s="6"/>
      <c r="F251" s="6"/>
      <c r="G251" s="6"/>
      <c r="H251" s="6"/>
    </row>
    <row r="252" spans="1:18" ht="16.5" x14ac:dyDescent="0.3">
      <c r="A252" s="6"/>
      <c r="B252" s="6"/>
      <c r="C252" s="6"/>
      <c r="D252" s="6"/>
      <c r="E252" s="6"/>
      <c r="F252" s="6"/>
      <c r="G252" s="6"/>
      <c r="H252" s="6"/>
    </row>
    <row r="253" spans="1:18" ht="16.5" x14ac:dyDescent="0.3">
      <c r="A253" s="6"/>
      <c r="B253" s="6"/>
      <c r="C253" s="6"/>
      <c r="D253" s="6"/>
      <c r="E253" s="6"/>
      <c r="F253" s="6"/>
      <c r="G253" s="6"/>
      <c r="H253" s="6"/>
    </row>
    <row r="254" spans="1:18" ht="16.5" x14ac:dyDescent="0.3">
      <c r="A254" s="6"/>
      <c r="B254" s="6"/>
      <c r="C254" s="6"/>
      <c r="D254" s="6"/>
      <c r="E254" s="6"/>
      <c r="F254" s="6"/>
      <c r="G254" s="6"/>
      <c r="H254" s="6"/>
    </row>
    <row r="255" spans="1:18" ht="16.5" x14ac:dyDescent="0.3">
      <c r="A255" s="6"/>
      <c r="B255" s="6"/>
      <c r="C255" s="6"/>
      <c r="D255" s="6"/>
      <c r="E255" s="6"/>
      <c r="F255" s="6"/>
      <c r="G255" s="6"/>
      <c r="H255" s="6"/>
    </row>
    <row r="256" spans="1:18" ht="16.5" x14ac:dyDescent="0.3">
      <c r="A256" s="6"/>
      <c r="B256" s="6"/>
      <c r="C256" s="6"/>
      <c r="D256" s="6"/>
      <c r="E256" s="6"/>
      <c r="F256" s="6"/>
      <c r="G256" s="6"/>
      <c r="H256" s="6"/>
    </row>
    <row r="257" spans="1:8" ht="16.5" x14ac:dyDescent="0.3">
      <c r="A257" s="6"/>
      <c r="B257" s="6"/>
      <c r="C257" s="6"/>
      <c r="D257" s="6"/>
      <c r="E257" s="6"/>
      <c r="F257" s="6"/>
      <c r="G257" s="6"/>
      <c r="H257" s="6"/>
    </row>
    <row r="258" spans="1:8" ht="16.5" x14ac:dyDescent="0.3">
      <c r="A258" s="6"/>
      <c r="B258" s="6"/>
      <c r="C258" s="6"/>
      <c r="D258" s="6"/>
      <c r="E258" s="6"/>
      <c r="F258" s="6"/>
      <c r="G258" s="6"/>
      <c r="H258" s="6"/>
    </row>
    <row r="259" spans="1:8" ht="16.5" x14ac:dyDescent="0.3">
      <c r="A259" s="6"/>
      <c r="B259" s="6"/>
      <c r="C259" s="6"/>
      <c r="D259" s="6"/>
      <c r="E259" s="6"/>
      <c r="F259" s="6"/>
      <c r="G259" s="6"/>
      <c r="H259" s="6"/>
    </row>
    <row r="260" spans="1:8" ht="16.5" x14ac:dyDescent="0.3">
      <c r="A260" s="6"/>
      <c r="B260" s="6"/>
      <c r="C260" s="6"/>
      <c r="D260" s="6"/>
      <c r="E260" s="6"/>
      <c r="F260" s="6"/>
      <c r="G260" s="6"/>
      <c r="H260" s="6"/>
    </row>
    <row r="261" spans="1:8" ht="16.5" x14ac:dyDescent="0.3">
      <c r="A261" s="6"/>
      <c r="B261" s="6"/>
      <c r="C261" s="6"/>
      <c r="D261" s="6"/>
      <c r="E261" s="6"/>
      <c r="F261" s="6"/>
      <c r="G261" s="6"/>
      <c r="H261" s="6"/>
    </row>
    <row r="262" spans="1:8" ht="16.5" x14ac:dyDescent="0.3">
      <c r="A262" s="6"/>
      <c r="B262" s="6"/>
      <c r="C262" s="6"/>
      <c r="D262" s="6"/>
      <c r="E262" s="6"/>
      <c r="F262" s="6"/>
      <c r="G262" s="6"/>
      <c r="H262" s="6"/>
    </row>
    <row r="263" spans="1:8" ht="16.5" x14ac:dyDescent="0.3">
      <c r="A263" s="6"/>
      <c r="B263" s="6"/>
      <c r="C263" s="6"/>
      <c r="D263" s="6"/>
      <c r="E263" s="6"/>
      <c r="F263" s="6"/>
      <c r="G263" s="6"/>
      <c r="H263" s="6"/>
    </row>
    <row r="264" spans="1:8" ht="16.5" x14ac:dyDescent="0.3">
      <c r="A264" s="6"/>
      <c r="B264" s="6"/>
      <c r="C264" s="6"/>
      <c r="D264" s="6"/>
      <c r="E264" s="6"/>
      <c r="F264" s="6"/>
      <c r="G264" s="6"/>
      <c r="H264" s="6"/>
    </row>
    <row r="265" spans="1:8" ht="16.5" x14ac:dyDescent="0.3">
      <c r="A265" s="6"/>
      <c r="B265" s="6"/>
      <c r="C265" s="6"/>
      <c r="D265" s="6"/>
      <c r="E265" s="6"/>
      <c r="F265" s="6"/>
      <c r="G265" s="6"/>
      <c r="H265" s="6"/>
    </row>
    <row r="266" spans="1:8" ht="16.5" x14ac:dyDescent="0.3">
      <c r="A266" s="6"/>
      <c r="B266" s="6"/>
      <c r="C266" s="6"/>
      <c r="D266" s="6"/>
      <c r="E266" s="6"/>
      <c r="F266" s="6"/>
      <c r="G266" s="6"/>
      <c r="H266" s="6"/>
    </row>
    <row r="267" spans="1:8" ht="16.5" x14ac:dyDescent="0.3">
      <c r="A267" s="6"/>
      <c r="B267" s="6"/>
      <c r="C267" s="6"/>
      <c r="D267" s="6"/>
      <c r="E267" s="6"/>
      <c r="F267" s="6"/>
      <c r="G267" s="6"/>
      <c r="H267" s="6"/>
    </row>
    <row r="268" spans="1:8" ht="16.5" x14ac:dyDescent="0.3">
      <c r="A268" s="6"/>
      <c r="B268" s="6"/>
      <c r="C268" s="6"/>
      <c r="D268" s="6"/>
      <c r="E268" s="6"/>
      <c r="F268" s="6"/>
      <c r="G268" s="6"/>
      <c r="H268" s="6"/>
    </row>
    <row r="269" spans="1:8" ht="16.5" x14ac:dyDescent="0.3">
      <c r="A269" s="6"/>
      <c r="B269" s="6"/>
      <c r="C269" s="6"/>
      <c r="D269" s="6"/>
      <c r="E269" s="6"/>
      <c r="F269" s="6"/>
      <c r="G269" s="6"/>
      <c r="H269" s="6"/>
    </row>
    <row r="270" spans="1:8" ht="16.5" x14ac:dyDescent="0.3">
      <c r="A270" s="6"/>
      <c r="B270" s="6"/>
      <c r="C270" s="6"/>
      <c r="D270" s="6"/>
      <c r="E270" s="6"/>
      <c r="F270" s="6"/>
      <c r="G270" s="6"/>
      <c r="H270" s="6"/>
    </row>
    <row r="271" spans="1:8" ht="16.5" x14ac:dyDescent="0.3">
      <c r="A271" s="6"/>
      <c r="B271" s="6"/>
      <c r="C271" s="6"/>
      <c r="D271" s="6"/>
      <c r="E271" s="6"/>
      <c r="F271" s="6"/>
      <c r="G271" s="6"/>
      <c r="H271" s="6"/>
    </row>
    <row r="272" spans="1:8" ht="16.5" x14ac:dyDescent="0.3">
      <c r="A272" s="6"/>
      <c r="B272" s="6"/>
      <c r="C272" s="6"/>
      <c r="D272" s="6"/>
      <c r="E272" s="6"/>
      <c r="F272" s="6"/>
      <c r="G272" s="6"/>
      <c r="H272" s="6"/>
    </row>
    <row r="273" spans="1:8" ht="16.5" x14ac:dyDescent="0.3">
      <c r="A273" s="6"/>
      <c r="B273" s="6"/>
      <c r="C273" s="6"/>
      <c r="D273" s="6"/>
      <c r="E273" s="6"/>
      <c r="F273" s="6"/>
      <c r="G273" s="6"/>
      <c r="H273" s="6"/>
    </row>
    <row r="274" spans="1:8" ht="16.5" x14ac:dyDescent="0.3">
      <c r="A274" s="6"/>
      <c r="B274" s="6"/>
      <c r="C274" s="6"/>
      <c r="D274" s="6"/>
      <c r="E274" s="6"/>
      <c r="F274" s="6"/>
      <c r="G274" s="6"/>
      <c r="H274" s="6"/>
    </row>
    <row r="275" spans="1:8" ht="16.5" x14ac:dyDescent="0.3">
      <c r="A275" s="6"/>
      <c r="B275" s="6"/>
      <c r="C275" s="6"/>
      <c r="D275" s="6"/>
      <c r="E275" s="6"/>
      <c r="F275" s="6"/>
      <c r="G275" s="6"/>
      <c r="H275" s="6"/>
    </row>
    <row r="276" spans="1:8" ht="16.5" x14ac:dyDescent="0.3">
      <c r="A276" s="6"/>
      <c r="B276" s="6"/>
      <c r="C276" s="6"/>
      <c r="D276" s="6"/>
      <c r="E276" s="6"/>
      <c r="F276" s="6"/>
      <c r="G276" s="6"/>
      <c r="H276" s="6"/>
    </row>
    <row r="277" spans="1:8" ht="16.5" x14ac:dyDescent="0.3">
      <c r="A277" s="6"/>
      <c r="B277" s="6"/>
      <c r="C277" s="6"/>
      <c r="D277" s="6"/>
      <c r="E277" s="6"/>
      <c r="F277" s="6"/>
      <c r="G277" s="6"/>
      <c r="H277" s="6"/>
    </row>
    <row r="278" spans="1:8" ht="16.5" x14ac:dyDescent="0.3">
      <c r="A278" s="6"/>
      <c r="B278" s="6"/>
      <c r="C278" s="6"/>
      <c r="D278" s="6"/>
      <c r="E278" s="6"/>
      <c r="F278" s="6"/>
      <c r="G278" s="6"/>
      <c r="H278" s="6"/>
    </row>
  </sheetData>
  <sortState xmlns:xlrd2="http://schemas.microsoft.com/office/spreadsheetml/2017/richdata2" ref="B12:H75">
    <sortCondition descending="1" ref="H12:H75"/>
  </sortState>
  <mergeCells count="2">
    <mergeCell ref="V8:AA8"/>
    <mergeCell ref="AP8:AU8"/>
  </mergeCells>
  <conditionalFormatting sqref="W12:AA75">
    <cfRule type="colorScale" priority="6">
      <colorScale>
        <cfvo type="min"/>
        <cfvo type="max"/>
        <color rgb="FFFFEF9C"/>
        <color rgb="FF63BE7B"/>
      </colorScale>
    </cfRule>
  </conditionalFormatting>
  <conditionalFormatting sqref="AQ12:AQ75">
    <cfRule type="cellIs" dxfId="3" priority="2" operator="lessThan">
      <formula>1</formula>
    </cfRule>
    <cfRule type="cellIs" dxfId="2" priority="3" operator="lessThan">
      <formula>0</formula>
    </cfRule>
    <cfRule type="cellIs" dxfId="1" priority="4" operator="lessThan">
      <formula>0</formula>
    </cfRule>
  </conditionalFormatting>
  <conditionalFormatting sqref="AR12:AU75">
    <cfRule type="cellIs" dxfId="0" priority="1" operator="greaterThan">
      <formula>1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Ref Original 2010-19</vt:lpstr>
      <vt:lpstr>Ref 2019 Alpha</vt:lpstr>
      <vt:lpstr>Overview I</vt:lpstr>
      <vt:lpstr>Analysis 2019 v 2010</vt:lpstr>
      <vt:lpstr>Overview I 0 Tables I-III</vt:lpstr>
      <vt:lpstr>Overview II -Tables IV &amp; V</vt:lpstr>
      <vt:lpstr>2019 Race by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garyh</dc:creator>
  <cp:lastModifiedBy>Gary Horvath</cp:lastModifiedBy>
  <dcterms:created xsi:type="dcterms:W3CDTF">2021-05-15T18:49:34Z</dcterms:created>
  <dcterms:modified xsi:type="dcterms:W3CDTF">2021-05-19T20:27:46Z</dcterms:modified>
</cp:coreProperties>
</file>